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73675ec94b2149e3/Desktop/Adidas/"/>
    </mc:Choice>
  </mc:AlternateContent>
  <xr:revisionPtr revIDLastSave="5" documentId="13_ncr:1_{589B1BE4-3375-42E8-952E-4BE892E7F8DC}" xr6:coauthVersionLast="47" xr6:coauthVersionMax="47" xr10:uidLastSave="{502DC5D4-8667-403B-882E-2F7AA5F31A5D}"/>
  <bookViews>
    <workbookView xWindow="28680" yWindow="-120" windowWidth="29040" windowHeight="15840" xr2:uid="{00000000-000D-0000-FFFF-FFFF00000000}"/>
  </bookViews>
  <sheets>
    <sheet name="Bestellformular" sheetId="1" r:id="rId1"/>
  </sheets>
  <calcPr calcId="181029"/>
</workbook>
</file>

<file path=xl/calcChain.xml><?xml version="1.0" encoding="utf-8"?>
<calcChain xmlns="http://schemas.openxmlformats.org/spreadsheetml/2006/main">
  <c r="P81" i="1" l="1"/>
  <c r="Q81" i="1" s="1"/>
  <c r="G81" i="1"/>
  <c r="P105" i="1"/>
  <c r="P103" i="1"/>
  <c r="P101" i="1"/>
  <c r="P100" i="1"/>
  <c r="P99" i="1"/>
  <c r="R99" i="1" s="1"/>
  <c r="P98" i="1"/>
  <c r="R98" i="1" s="1"/>
  <c r="P97" i="1"/>
  <c r="P96" i="1"/>
  <c r="P95" i="1"/>
  <c r="P94" i="1"/>
  <c r="P93" i="1"/>
  <c r="P92" i="1"/>
  <c r="P89" i="1"/>
  <c r="R89" i="1" s="1"/>
  <c r="P88" i="1"/>
  <c r="P87" i="1"/>
  <c r="R87" i="1" s="1"/>
  <c r="P86" i="1"/>
  <c r="R86" i="1" s="1"/>
  <c r="P83" i="1"/>
  <c r="P82" i="1"/>
  <c r="P80" i="1"/>
  <c r="P79" i="1"/>
  <c r="R79" i="1" s="1"/>
  <c r="P78" i="1"/>
  <c r="P77" i="1"/>
  <c r="R77" i="1" s="1"/>
  <c r="P74" i="1"/>
  <c r="P73" i="1"/>
  <c r="P72" i="1"/>
  <c r="R72" i="1" s="1"/>
  <c r="P71" i="1"/>
  <c r="P70" i="1"/>
  <c r="P69" i="1"/>
  <c r="P68" i="1"/>
  <c r="P67" i="1"/>
  <c r="P66" i="1"/>
  <c r="P65" i="1"/>
  <c r="P64" i="1"/>
  <c r="P63" i="1"/>
  <c r="P62" i="1"/>
  <c r="P59" i="1"/>
  <c r="P58" i="1"/>
  <c r="P57" i="1"/>
  <c r="P56" i="1"/>
  <c r="R56" i="1" s="1"/>
  <c r="P55" i="1"/>
  <c r="P54" i="1"/>
  <c r="P53" i="1"/>
  <c r="P52" i="1"/>
  <c r="P51" i="1"/>
  <c r="P50" i="1"/>
  <c r="P49" i="1"/>
  <c r="P48" i="1"/>
  <c r="P47" i="1"/>
  <c r="P46" i="1"/>
  <c r="P45" i="1"/>
  <c r="P44" i="1"/>
  <c r="P41" i="1"/>
  <c r="P40" i="1"/>
  <c r="R40" i="1" s="1"/>
  <c r="P39" i="1"/>
  <c r="P38" i="1"/>
  <c r="P37" i="1"/>
  <c r="P36" i="1"/>
  <c r="P35" i="1"/>
  <c r="P34" i="1"/>
  <c r="P33" i="1"/>
  <c r="P32" i="1"/>
  <c r="P31" i="1"/>
  <c r="P30" i="1"/>
  <c r="P29" i="1"/>
  <c r="P28" i="1"/>
  <c r="R82" i="1"/>
  <c r="R100" i="1"/>
  <c r="R101" i="1"/>
  <c r="G89" i="1"/>
  <c r="G88" i="1"/>
  <c r="G87" i="1"/>
  <c r="G86" i="1"/>
  <c r="G101" i="1"/>
  <c r="G100" i="1"/>
  <c r="G99" i="1"/>
  <c r="G98" i="1"/>
  <c r="G93" i="1"/>
  <c r="G94" i="1"/>
  <c r="G95" i="1"/>
  <c r="G96" i="1"/>
  <c r="G97" i="1"/>
  <c r="G92" i="1"/>
  <c r="G78" i="1"/>
  <c r="G79" i="1"/>
  <c r="G80" i="1"/>
  <c r="G82" i="1"/>
  <c r="G83" i="1"/>
  <c r="G77" i="1"/>
  <c r="G63" i="1"/>
  <c r="G64" i="1"/>
  <c r="G65" i="1"/>
  <c r="G66" i="1"/>
  <c r="G67" i="1"/>
  <c r="G68" i="1"/>
  <c r="G69" i="1"/>
  <c r="G70" i="1"/>
  <c r="G71" i="1"/>
  <c r="G72" i="1"/>
  <c r="G73" i="1"/>
  <c r="G74" i="1"/>
  <c r="G62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44" i="1"/>
  <c r="G105" i="1"/>
  <c r="G103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28" i="1"/>
  <c r="R30" i="1"/>
  <c r="Q72" i="1" l="1"/>
  <c r="Q48" i="1"/>
  <c r="R48" i="1"/>
  <c r="Q101" i="1"/>
  <c r="Q88" i="1"/>
  <c r="Q86" i="1"/>
  <c r="R88" i="1"/>
  <c r="Q89" i="1"/>
  <c r="Q87" i="1"/>
  <c r="Q80" i="1"/>
  <c r="Q83" i="1"/>
  <c r="Q100" i="1"/>
  <c r="Q44" i="1"/>
  <c r="Q98" i="1"/>
  <c r="Q99" i="1"/>
  <c r="Q82" i="1"/>
  <c r="Q38" i="1"/>
  <c r="Q67" i="1"/>
  <c r="R67" i="1"/>
  <c r="Q41" i="1"/>
  <c r="Q39" i="1"/>
  <c r="Q35" i="1"/>
  <c r="Q56" i="1"/>
  <c r="Q57" i="1"/>
  <c r="Q37" i="1"/>
  <c r="Q36" i="1"/>
  <c r="Q34" i="1"/>
  <c r="Q33" i="1"/>
  <c r="Q32" i="1"/>
  <c r="Q40" i="1"/>
  <c r="Q31" i="1"/>
  <c r="Q77" i="1"/>
  <c r="Q79" i="1"/>
  <c r="Q30" i="1"/>
  <c r="R96" i="1"/>
  <c r="R68" i="1"/>
  <c r="R69" i="1"/>
  <c r="R70" i="1"/>
  <c r="R54" i="1"/>
  <c r="R55" i="1"/>
  <c r="R35" i="1"/>
  <c r="R49" i="1"/>
  <c r="R32" i="1"/>
  <c r="Q96" i="1" l="1"/>
  <c r="Q70" i="1"/>
  <c r="Q69" i="1"/>
  <c r="Q68" i="1"/>
  <c r="Q54" i="1"/>
  <c r="Q55" i="1"/>
  <c r="Q49" i="1"/>
  <c r="R97" i="1" l="1"/>
  <c r="R92" i="1"/>
  <c r="Q92" i="1" l="1"/>
  <c r="Q97" i="1"/>
  <c r="R105" i="1"/>
  <c r="R103" i="1"/>
  <c r="R93" i="1"/>
  <c r="R94" i="1"/>
  <c r="R95" i="1"/>
  <c r="R62" i="1"/>
  <c r="R63" i="1"/>
  <c r="R65" i="1"/>
  <c r="R71" i="1"/>
  <c r="R73" i="1"/>
  <c r="R74" i="1"/>
  <c r="R78" i="1"/>
  <c r="R64" i="1"/>
  <c r="R46" i="1"/>
  <c r="R47" i="1"/>
  <c r="R50" i="1"/>
  <c r="R51" i="1"/>
  <c r="R52" i="1"/>
  <c r="R53" i="1"/>
  <c r="R58" i="1"/>
  <c r="R59" i="1"/>
  <c r="R45" i="1"/>
  <c r="R29" i="1"/>
  <c r="R33" i="1"/>
  <c r="R34" i="1"/>
  <c r="R36" i="1"/>
  <c r="R37" i="1"/>
  <c r="R41" i="1"/>
  <c r="R38" i="1"/>
  <c r="R28" i="1"/>
  <c r="Q66" i="1" l="1"/>
  <c r="R66" i="1"/>
  <c r="R106" i="1" s="1"/>
  <c r="Q53" i="1"/>
  <c r="Q62" i="1"/>
  <c r="Q47" i="1"/>
  <c r="Q46" i="1"/>
  <c r="Q95" i="1"/>
  <c r="Q45" i="1"/>
  <c r="Q64" i="1"/>
  <c r="Q50" i="1"/>
  <c r="Q59" i="1"/>
  <c r="Q58" i="1"/>
  <c r="Q103" i="1"/>
  <c r="Q29" i="1"/>
  <c r="Q52" i="1"/>
  <c r="Q93" i="1"/>
  <c r="Q94" i="1"/>
  <c r="Q51" i="1"/>
  <c r="Q78" i="1"/>
  <c r="Q74" i="1"/>
  <c r="Q73" i="1"/>
  <c r="Q71" i="1"/>
  <c r="Q65" i="1"/>
  <c r="Q105" i="1"/>
  <c r="Q63" i="1"/>
  <c r="Q28" i="1"/>
  <c r="Q106" i="1" l="1"/>
</calcChain>
</file>

<file path=xl/sharedStrings.xml><?xml version="1.0" encoding="utf-8"?>
<sst xmlns="http://schemas.openxmlformats.org/spreadsheetml/2006/main" count="349" uniqueCount="197">
  <si>
    <t>Beschreibung</t>
  </si>
  <si>
    <t>Größen</t>
  </si>
  <si>
    <t>S</t>
  </si>
  <si>
    <t>M</t>
  </si>
  <si>
    <t>L</t>
  </si>
  <si>
    <t>XL</t>
  </si>
  <si>
    <t>XXL</t>
  </si>
  <si>
    <t>XS-XXL</t>
  </si>
  <si>
    <t>Farben</t>
  </si>
  <si>
    <t>3XL</t>
  </si>
  <si>
    <t>Preis</t>
  </si>
  <si>
    <t>Gesamt</t>
  </si>
  <si>
    <t>UVP</t>
  </si>
  <si>
    <t>Druck</t>
  </si>
  <si>
    <t>Art.Nr.</t>
  </si>
  <si>
    <t>schwarz</t>
  </si>
  <si>
    <t>-</t>
  </si>
  <si>
    <t>Datum der Bestellung</t>
  </si>
  <si>
    <t>Versandkosten:</t>
  </si>
  <si>
    <t xml:space="preserve">Bitte das Original-Formular komplett ausgefüllt als Excel-Datei an uns zurück mailen. Bitte keine Scans. </t>
  </si>
  <si>
    <t>Umschlag: 4€</t>
  </si>
  <si>
    <t>Pakete bis 10 kg: 8€</t>
  </si>
  <si>
    <t>Pakete ab 10 kg: 12€</t>
  </si>
  <si>
    <t>Kinder</t>
  </si>
  <si>
    <t>Summe</t>
  </si>
  <si>
    <t>UA</t>
  </si>
  <si>
    <t>Damen</t>
  </si>
  <si>
    <t>XS</t>
  </si>
  <si>
    <t>adizero Singlet</t>
  </si>
  <si>
    <t>adizero Tee</t>
  </si>
  <si>
    <t>XXS</t>
  </si>
  <si>
    <t>XXS-3XL</t>
  </si>
  <si>
    <t>adizero Short Tight</t>
  </si>
  <si>
    <t>IY5511</t>
  </si>
  <si>
    <t>IM8585</t>
  </si>
  <si>
    <t xml:space="preserve">adizero Split </t>
  </si>
  <si>
    <t xml:space="preserve">adizero Long Tight  </t>
  </si>
  <si>
    <t>IN1164</t>
  </si>
  <si>
    <t>XS-3XL</t>
  </si>
  <si>
    <t>entrada All Weather Jacket</t>
  </si>
  <si>
    <t xml:space="preserve">adizero Trainings Jacket </t>
  </si>
  <si>
    <t>adizero Crop Top</t>
  </si>
  <si>
    <t>XXS-XXL</t>
  </si>
  <si>
    <t>adizero Brief</t>
  </si>
  <si>
    <t>IY5502</t>
  </si>
  <si>
    <t>IY7847</t>
  </si>
  <si>
    <t>IM8583</t>
  </si>
  <si>
    <t>IP3085</t>
  </si>
  <si>
    <t>adizero Singlet Girls</t>
  </si>
  <si>
    <t>adizero Singlet Boys</t>
  </si>
  <si>
    <t>JF3747</t>
  </si>
  <si>
    <t>IN8675</t>
  </si>
  <si>
    <t>JF3756</t>
  </si>
  <si>
    <t>Accessoires</t>
  </si>
  <si>
    <t>Backpack</t>
  </si>
  <si>
    <t>Tasche Größe S</t>
  </si>
  <si>
    <t>Tasche Größe M</t>
  </si>
  <si>
    <t>Tasche Größe L</t>
  </si>
  <si>
    <t>adilette</t>
  </si>
  <si>
    <t>GZ5922</t>
  </si>
  <si>
    <t>4 - 18</t>
  </si>
  <si>
    <t>UK 4</t>
  </si>
  <si>
    <t>UK 5</t>
  </si>
  <si>
    <t>UK 6</t>
  </si>
  <si>
    <t>UK 7</t>
  </si>
  <si>
    <t>UK 8</t>
  </si>
  <si>
    <t>UK 9</t>
  </si>
  <si>
    <t>UK 10</t>
  </si>
  <si>
    <t>UK 11</t>
  </si>
  <si>
    <t>Version 1/2025</t>
  </si>
  <si>
    <t>UK 12</t>
  </si>
  <si>
    <t>UK 13</t>
  </si>
  <si>
    <t>UK 14</t>
  </si>
  <si>
    <t>UK 15</t>
  </si>
  <si>
    <t>UK 16</t>
  </si>
  <si>
    <t>UK 17</t>
  </si>
  <si>
    <t>UK 18</t>
  </si>
  <si>
    <t>116-176</t>
  </si>
  <si>
    <t>116-170</t>
  </si>
  <si>
    <t>Shoebag</t>
  </si>
  <si>
    <t>Anzahl</t>
  </si>
  <si>
    <t>170/176</t>
  </si>
  <si>
    <t>Anzahl in jeweiliges Größenfeld eintragen</t>
  </si>
  <si>
    <t>Herren/Unisex</t>
  </si>
  <si>
    <t>XXS-XL</t>
  </si>
  <si>
    <t>adizero Short Tight Girls</t>
  </si>
  <si>
    <t>adizero Split Boys</t>
  </si>
  <si>
    <t xml:space="preserve">adizero Short </t>
  </si>
  <si>
    <t>IN1159</t>
  </si>
  <si>
    <t>IN8707</t>
  </si>
  <si>
    <t>Gymsack</t>
  </si>
  <si>
    <t>IX2853</t>
  </si>
  <si>
    <t>IN1157</t>
  </si>
  <si>
    <t>weiß</t>
  </si>
  <si>
    <t>IN1156</t>
  </si>
  <si>
    <t>JF6073</t>
  </si>
  <si>
    <t>squadra Jersey long</t>
  </si>
  <si>
    <t>squadra Zip Top</t>
  </si>
  <si>
    <t>JE2767</t>
  </si>
  <si>
    <t>JE2776</t>
  </si>
  <si>
    <t>squadra Hoody</t>
  </si>
  <si>
    <t>Outdoor</t>
  </si>
  <si>
    <t>KF5947</t>
  </si>
  <si>
    <t>grau</t>
  </si>
  <si>
    <t>JY3417</t>
  </si>
  <si>
    <t>squadra Polo</t>
  </si>
  <si>
    <t>JE2782</t>
  </si>
  <si>
    <t>squadra Training Pants</t>
  </si>
  <si>
    <t>IT7585</t>
  </si>
  <si>
    <t>IT6708</t>
  </si>
  <si>
    <t>IY5507</t>
  </si>
  <si>
    <t>IN1181</t>
  </si>
  <si>
    <t>IN1173</t>
  </si>
  <si>
    <t>IN1172</t>
  </si>
  <si>
    <t>JJ0007</t>
  </si>
  <si>
    <t>JE2763</t>
  </si>
  <si>
    <t>IT7595</t>
  </si>
  <si>
    <t>JE2759</t>
  </si>
  <si>
    <t>entrada Zip Hoody</t>
  </si>
  <si>
    <t>KF5936</t>
  </si>
  <si>
    <t>entrada Zip Hoody W</t>
  </si>
  <si>
    <t>JY3405</t>
  </si>
  <si>
    <t>IY9742</t>
  </si>
  <si>
    <t>IT5060</t>
  </si>
  <si>
    <t>IT5056</t>
  </si>
  <si>
    <t>IT5054</t>
  </si>
  <si>
    <t>JJ0047</t>
  </si>
  <si>
    <t>JE2749</t>
  </si>
  <si>
    <t>IV7170</t>
  </si>
  <si>
    <t>JE2768</t>
  </si>
  <si>
    <t>KH1779</t>
  </si>
  <si>
    <t>JZ9101</t>
  </si>
  <si>
    <t>JZ9104</t>
  </si>
  <si>
    <t>IJ7388</t>
  </si>
  <si>
    <t>IP6670</t>
  </si>
  <si>
    <t>TIRO Winter Jacket</t>
  </si>
  <si>
    <t>TIRO Winter Jacket Y</t>
  </si>
  <si>
    <t>entrada All Weather Jacket Y</t>
  </si>
  <si>
    <t>HS9760</t>
  </si>
  <si>
    <t>TIRO L Handschuhe</t>
  </si>
  <si>
    <t>HS9765</t>
  </si>
  <si>
    <t>S-L</t>
  </si>
  <si>
    <t>TIRO L Mütze Unisex</t>
  </si>
  <si>
    <t>XXS
104
Kinder</t>
  </si>
  <si>
    <t>gilt nur für Mützen</t>
  </si>
  <si>
    <t>XS
116
Youth</t>
  </si>
  <si>
    <t>S
128
Damen</t>
  </si>
  <si>
    <t xml:space="preserve">M
140
Herren </t>
  </si>
  <si>
    <t>L
152
Herren</t>
  </si>
  <si>
    <t xml:space="preserve">XL
164
</t>
  </si>
  <si>
    <t xml:space="preserve">XXL
176
</t>
  </si>
  <si>
    <t xml:space="preserve">3XL
</t>
  </si>
  <si>
    <t>JY7971</t>
  </si>
  <si>
    <t>JY7916</t>
  </si>
  <si>
    <t>KB0786</t>
  </si>
  <si>
    <t>JY7937</t>
  </si>
  <si>
    <t>JY7993</t>
  </si>
  <si>
    <t>JY7992</t>
  </si>
  <si>
    <t>IU1289</t>
  </si>
  <si>
    <t>Handtuch groß</t>
  </si>
  <si>
    <t>IU1290</t>
  </si>
  <si>
    <t>Handtuch klein</t>
  </si>
  <si>
    <t>IW9827</t>
  </si>
  <si>
    <t>IW4617</t>
  </si>
  <si>
    <t>Flasche 0,75l</t>
  </si>
  <si>
    <t>Flasche 0,5l</t>
  </si>
  <si>
    <t>Socken</t>
  </si>
  <si>
    <t>KC9626</t>
  </si>
  <si>
    <t xml:space="preserve">JZ0530 </t>
  </si>
  <si>
    <t>Sneaker</t>
  </si>
  <si>
    <t>KD6720</t>
  </si>
  <si>
    <t>JZ0535</t>
  </si>
  <si>
    <t>XS
 34-36</t>
  </si>
  <si>
    <t>S 
37-39</t>
  </si>
  <si>
    <t>M 
40-42</t>
  </si>
  <si>
    <t>XL
46-48</t>
  </si>
  <si>
    <t>L
43-45</t>
  </si>
  <si>
    <t>XXL
49-51</t>
  </si>
  <si>
    <t>JE2777</t>
  </si>
  <si>
    <t>squadra Trainings Pants</t>
  </si>
  <si>
    <t>Name</t>
  </si>
  <si>
    <t>Straße</t>
  </si>
  <si>
    <t>PLZ &amp; Ort</t>
  </si>
  <si>
    <t>Telefon</t>
  </si>
  <si>
    <t>E-mail</t>
  </si>
  <si>
    <t>Umtausch/Rückgabe</t>
  </si>
  <si>
    <t>nur in berechtigten Gründen wie Qualitätsmängeln!</t>
  </si>
  <si>
    <t xml:space="preserve">Lieferzeit </t>
  </si>
  <si>
    <t>3 Wochen bei sofortiger Verfügbarkeit der Artikel</t>
  </si>
  <si>
    <t>Zahlung</t>
  </si>
  <si>
    <t xml:space="preserve">Vorkasse, Rechnung folgt i.d.R. innerhalb von 2 Werktagen </t>
  </si>
  <si>
    <t>Versandkosten</t>
  </si>
  <si>
    <t>trägt der Besteller</t>
  </si>
  <si>
    <t>Oberteile sind mit Logos des LT DSHS Köln veredelt.</t>
  </si>
  <si>
    <t>JZ4108</t>
  </si>
  <si>
    <t>TIRO Parka</t>
  </si>
  <si>
    <r>
      <rPr>
        <b/>
        <sz val="14"/>
        <color theme="1"/>
        <rFont val="Calibri"/>
        <family val="2"/>
        <scheme val="minor"/>
      </rPr>
      <t xml:space="preserve">Bitte das Original-Formular komplett ausgefüllt als Excel-Datei an </t>
    </r>
    <r>
      <rPr>
        <b/>
        <sz val="14"/>
        <color rgb="FFFF7C80"/>
        <rFont val="Calibri"/>
        <family val="2"/>
        <scheme val="minor"/>
      </rPr>
      <t>M&amp;M Sports</t>
    </r>
    <r>
      <rPr>
        <b/>
        <sz val="14"/>
        <color theme="1"/>
        <rFont val="Calibri"/>
        <family val="2"/>
        <scheme val="minor"/>
      </rPr>
      <t xml:space="preserve"> zurück mailen. Bitte keine Scans. 
Alle Oberteile sind mit Logos des LT DSHS Köln veredelt.
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4"/>
        <color theme="1"/>
        <rFont val="Calibri"/>
        <family val="2"/>
        <scheme val="minor"/>
      </rPr>
      <t>Umtausch/Rückgabe</t>
    </r>
    <r>
      <rPr>
        <sz val="11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nur in berechtigten Gründen wie Qualitätsmängeln!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4"/>
        <color theme="1"/>
        <rFont val="Calibri"/>
        <family val="2"/>
        <scheme val="minor"/>
      </rPr>
      <t>Lieferzeit</t>
    </r>
    <r>
      <rPr>
        <sz val="12"/>
        <color theme="1"/>
        <rFont val="Calibri"/>
        <family val="2"/>
        <scheme val="minor"/>
      </rPr>
      <t xml:space="preserve"> 3 Wochen bei sofortiger Verfügbarkeit der Artikel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4"/>
        <color theme="1"/>
        <rFont val="Calibri"/>
        <family val="2"/>
        <scheme val="minor"/>
      </rPr>
      <t>Zahlung</t>
    </r>
    <r>
      <rPr>
        <sz val="11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Vorkasse, Rechnung folgt i.d.R. innerhalb von 2 Werktagen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4"/>
        <color theme="1"/>
        <rFont val="Calibri"/>
        <family val="2"/>
        <scheme val="minor"/>
      </rPr>
      <t>Versandkosten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trägt der Besteller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Versandkosten:</t>
    </r>
    <r>
      <rPr>
        <sz val="12"/>
        <color theme="1"/>
        <rFont val="Calibri"/>
        <family val="2"/>
        <scheme val="minor"/>
      </rPr>
      <t xml:space="preserve">
Umschlag: 4€
Pakete bis 10 kg: 8€
Pakete ab 10 kg: 12€
</t>
    </r>
    <r>
      <rPr>
        <sz val="12"/>
        <color rgb="FFFF7C80"/>
        <rFont val="Calibri"/>
        <family val="2"/>
        <scheme val="minor"/>
      </rPr>
      <t>Bitte informiert Euch über die Größen der einzelnen Artikel innerhalb Eurer Trainingsgruppen.
Bei weiterer Unklarheit könnt Ihr auch vorab Kontakt mit M&amp;M Sports aufnehmen.</t>
    </r>
    <r>
      <rPr>
        <sz val="11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</si>
</sst>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#,##0.00\ &quot;€&quot;"/>
    <numFmt numFmtId="165" formatCode="_-* #,##0.0\ &quot;€&quot;_-;\-* #,##0.0\ &quot;€&quot;_-;_-* &quot;-&quot;?\ &quot;€&quot;_-;_-@_-"/>
  </numFmts>
  <fonts count="21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22"/>
      <color indexed="8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</font>
    <font>
      <sz val="11"/>
      <color theme="1" tint="0.499984740745262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b/>
      <sz val="14"/>
      <color rgb="FFFF7C8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7C8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12" fillId="3" borderId="0" applyNumberFormat="0" applyBorder="0" applyAlignment="0" applyProtection="0"/>
  </cellStyleXfs>
  <cellXfs count="145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44" fontId="6" fillId="0" borderId="0" xfId="0" applyNumberFormat="1" applyFont="1" applyAlignment="1">
      <alignment horizontal="center"/>
    </xf>
    <xf numFmtId="44" fontId="4" fillId="0" borderId="0" xfId="0" applyNumberFormat="1" applyFont="1" applyAlignment="1">
      <alignment horizontal="center"/>
    </xf>
    <xf numFmtId="0" fontId="1" fillId="0" borderId="9" xfId="0" applyFont="1" applyBorder="1"/>
    <xf numFmtId="0" fontId="3" fillId="0" borderId="4" xfId="0" applyFont="1" applyBorder="1" applyAlignment="1">
      <alignment horizontal="center"/>
    </xf>
    <xf numFmtId="164" fontId="3" fillId="0" borderId="5" xfId="0" applyNumberFormat="1" applyFont="1" applyBorder="1"/>
    <xf numFmtId="0" fontId="3" fillId="0" borderId="4" xfId="0" applyFont="1" applyBorder="1"/>
    <xf numFmtId="44" fontId="4" fillId="0" borderId="10" xfId="0" applyNumberFormat="1" applyFont="1" applyBorder="1" applyAlignment="1">
      <alignment horizontal="center"/>
    </xf>
    <xf numFmtId="164" fontId="3" fillId="0" borderId="1" xfId="0" applyNumberFormat="1" applyFont="1" applyBorder="1"/>
    <xf numFmtId="0" fontId="0" fillId="0" borderId="7" xfId="0" applyBorder="1"/>
    <xf numFmtId="0" fontId="3" fillId="0" borderId="0" xfId="0" applyFont="1" applyAlignment="1">
      <alignment horizontal="center"/>
    </xf>
    <xf numFmtId="14" fontId="3" fillId="0" borderId="1" xfId="0" applyNumberFormat="1" applyFont="1" applyBorder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/>
    </xf>
    <xf numFmtId="0" fontId="6" fillId="0" borderId="0" xfId="0" applyFont="1"/>
    <xf numFmtId="0" fontId="1" fillId="0" borderId="3" xfId="0" applyFont="1" applyBorder="1"/>
    <xf numFmtId="0" fontId="1" fillId="0" borderId="4" xfId="0" applyFont="1" applyBorder="1"/>
    <xf numFmtId="44" fontId="4" fillId="0" borderId="4" xfId="0" applyNumberFormat="1" applyFont="1" applyBorder="1" applyAlignment="1">
      <alignment horizontal="center"/>
    </xf>
    <xf numFmtId="0" fontId="0" fillId="0" borderId="4" xfId="0" applyBorder="1"/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9" xfId="0" applyFont="1" applyBorder="1"/>
    <xf numFmtId="0" fontId="4" fillId="0" borderId="9" xfId="0" applyFont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7" xfId="0" applyFont="1" applyBorder="1"/>
    <xf numFmtId="49" fontId="0" fillId="0" borderId="1" xfId="0" applyNumberFormat="1" applyBorder="1"/>
    <xf numFmtId="0" fontId="3" fillId="0" borderId="3" xfId="0" applyFont="1" applyBorder="1" applyAlignment="1">
      <alignment horizontal="center"/>
    </xf>
    <xf numFmtId="42" fontId="9" fillId="0" borderId="0" xfId="0" applyNumberFormat="1" applyFont="1" applyAlignment="1">
      <alignment horizontal="center" vertical="center"/>
    </xf>
    <xf numFmtId="42" fontId="9" fillId="0" borderId="0" xfId="0" applyNumberFormat="1" applyFont="1" applyAlignment="1">
      <alignment horizontal="center"/>
    </xf>
    <xf numFmtId="42" fontId="10" fillId="0" borderId="9" xfId="0" applyNumberFormat="1" applyFont="1" applyBorder="1" applyAlignment="1">
      <alignment horizontal="center"/>
    </xf>
    <xf numFmtId="42" fontId="10" fillId="0" borderId="4" xfId="0" applyNumberFormat="1" applyFont="1" applyBorder="1" applyAlignment="1">
      <alignment horizontal="center" vertical="center"/>
    </xf>
    <xf numFmtId="42" fontId="10" fillId="0" borderId="4" xfId="0" applyNumberFormat="1" applyFont="1" applyBorder="1" applyAlignment="1">
      <alignment horizontal="center"/>
    </xf>
    <xf numFmtId="42" fontId="9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/>
    </xf>
    <xf numFmtId="42" fontId="11" fillId="0" borderId="4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/>
    </xf>
    <xf numFmtId="0" fontId="9" fillId="0" borderId="7" xfId="0" applyFont="1" applyBorder="1"/>
    <xf numFmtId="0" fontId="0" fillId="0" borderId="5" xfId="0" applyBorder="1"/>
    <xf numFmtId="0" fontId="12" fillId="4" borderId="3" xfId="3" applyFill="1" applyBorder="1"/>
    <xf numFmtId="0" fontId="12" fillId="4" borderId="4" xfId="3" applyFill="1" applyBorder="1"/>
    <xf numFmtId="0" fontId="9" fillId="4" borderId="4" xfId="3" applyFont="1" applyFill="1" applyBorder="1"/>
    <xf numFmtId="0" fontId="3" fillId="4" borderId="4" xfId="3" applyFont="1" applyFill="1" applyBorder="1" applyAlignment="1">
      <alignment horizontal="center"/>
    </xf>
    <xf numFmtId="0" fontId="3" fillId="4" borderId="3" xfId="0" applyFont="1" applyFill="1" applyBorder="1"/>
    <xf numFmtId="0" fontId="3" fillId="4" borderId="4" xfId="0" applyFont="1" applyFill="1" applyBorder="1"/>
    <xf numFmtId="0" fontId="9" fillId="4" borderId="4" xfId="0" applyFont="1" applyFill="1" applyBorder="1"/>
    <xf numFmtId="164" fontId="3" fillId="4" borderId="4" xfId="0" applyNumberFormat="1" applyFont="1" applyFill="1" applyBorder="1"/>
    <xf numFmtId="0" fontId="3" fillId="4" borderId="2" xfId="0" applyFont="1" applyFill="1" applyBorder="1" applyAlignment="1">
      <alignment horizontal="center"/>
    </xf>
    <xf numFmtId="0" fontId="3" fillId="4" borderId="23" xfId="0" applyFont="1" applyFill="1" applyBorder="1" applyAlignment="1">
      <alignment horizontal="center"/>
    </xf>
    <xf numFmtId="164" fontId="3" fillId="4" borderId="4" xfId="3" applyNumberFormat="1" applyFont="1" applyFill="1" applyBorder="1"/>
    <xf numFmtId="164" fontId="13" fillId="0" borderId="1" xfId="0" applyNumberFormat="1" applyFont="1" applyBorder="1"/>
    <xf numFmtId="164" fontId="3" fillId="0" borderId="5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0" fillId="0" borderId="3" xfId="0" applyNumberFormat="1" applyBorder="1"/>
    <xf numFmtId="165" fontId="11" fillId="0" borderId="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49" fontId="3" fillId="0" borderId="0" xfId="0" applyNumberFormat="1" applyFont="1" applyAlignment="1">
      <alignment horizontal="left"/>
    </xf>
    <xf numFmtId="3" fontId="3" fillId="0" borderId="8" xfId="0" applyNumberFormat="1" applyFont="1" applyBorder="1" applyAlignment="1">
      <alignment horizontal="center"/>
    </xf>
    <xf numFmtId="164" fontId="3" fillId="0" borderId="8" xfId="0" applyNumberFormat="1" applyFont="1" applyBorder="1"/>
    <xf numFmtId="0" fontId="4" fillId="0" borderId="3" xfId="0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4" borderId="7" xfId="3" applyFont="1" applyFill="1" applyBorder="1" applyAlignment="1">
      <alignment horizontal="center"/>
    </xf>
    <xf numFmtId="3" fontId="3" fillId="0" borderId="12" xfId="0" applyNumberFormat="1" applyFont="1" applyBorder="1" applyAlignment="1">
      <alignment horizontal="center"/>
    </xf>
    <xf numFmtId="164" fontId="3" fillId="0" borderId="4" xfId="0" applyNumberFormat="1" applyFont="1" applyBorder="1"/>
    <xf numFmtId="0" fontId="3" fillId="0" borderId="2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" xfId="2" applyNumberFormat="1" applyFont="1" applyFill="1" applyBorder="1" applyAlignment="1">
      <alignment horizontal="center"/>
    </xf>
    <xf numFmtId="0" fontId="3" fillId="0" borderId="5" xfId="2" applyNumberFormat="1" applyFont="1" applyFill="1" applyBorder="1" applyAlignment="1">
      <alignment horizontal="center"/>
    </xf>
    <xf numFmtId="0" fontId="3" fillId="4" borderId="4" xfId="3" applyNumberFormat="1" applyFont="1" applyFill="1" applyBorder="1"/>
    <xf numFmtId="0" fontId="3" fillId="4" borderId="4" xfId="3" applyNumberFormat="1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4" xfId="2" applyNumberFormat="1" applyFont="1" applyFill="1" applyBorder="1" applyAlignment="1">
      <alignment horizontal="center"/>
    </xf>
    <xf numFmtId="0" fontId="3" fillId="0" borderId="24" xfId="2" applyNumberFormat="1" applyFont="1" applyFill="1" applyBorder="1" applyAlignment="1">
      <alignment horizontal="center"/>
    </xf>
    <xf numFmtId="0" fontId="3" fillId="4" borderId="7" xfId="3" applyNumberFormat="1" applyFont="1" applyFill="1" applyBorder="1" applyAlignment="1">
      <alignment horizontal="center"/>
    </xf>
    <xf numFmtId="0" fontId="3" fillId="4" borderId="0" xfId="3" applyNumberFormat="1" applyFont="1" applyFill="1" applyBorder="1" applyAlignment="1">
      <alignment horizontal="center"/>
    </xf>
    <xf numFmtId="0" fontId="3" fillId="0" borderId="3" xfId="0" applyFont="1" applyBorder="1"/>
    <xf numFmtId="0" fontId="3" fillId="0" borderId="1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49" fontId="15" fillId="0" borderId="0" xfId="0" applyNumberFormat="1" applyFont="1"/>
    <xf numFmtId="0" fontId="16" fillId="0" borderId="0" xfId="0" applyFont="1"/>
    <xf numFmtId="49" fontId="1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3" fillId="0" borderId="0" xfId="0" applyNumberFormat="1" applyFont="1"/>
    <xf numFmtId="0" fontId="3" fillId="4" borderId="0" xfId="3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4" fillId="0" borderId="1" xfId="0" applyFont="1" applyBorder="1" applyAlignment="1">
      <alignment horizontal="center" wrapText="1"/>
    </xf>
    <xf numFmtId="42" fontId="4" fillId="0" borderId="4" xfId="0" applyNumberFormat="1" applyFont="1" applyBorder="1" applyAlignment="1">
      <alignment horizontal="right"/>
    </xf>
    <xf numFmtId="0" fontId="4" fillId="0" borderId="5" xfId="0" applyFont="1" applyBorder="1" applyAlignment="1">
      <alignment horizontal="center" wrapText="1"/>
    </xf>
    <xf numFmtId="0" fontId="3" fillId="4" borderId="11" xfId="0" applyFont="1" applyFill="1" applyBorder="1"/>
    <xf numFmtId="0" fontId="3" fillId="4" borderId="2" xfId="0" applyFont="1" applyFill="1" applyBorder="1"/>
    <xf numFmtId="0" fontId="9" fillId="4" borderId="2" xfId="0" applyFont="1" applyFill="1" applyBorder="1"/>
    <xf numFmtId="164" fontId="3" fillId="4" borderId="2" xfId="0" applyNumberFormat="1" applyFont="1" applyFill="1" applyBorder="1"/>
    <xf numFmtId="0" fontId="0" fillId="0" borderId="9" xfId="0" applyBorder="1"/>
    <xf numFmtId="0" fontId="0" fillId="0" borderId="23" xfId="0" applyBorder="1"/>
    <xf numFmtId="0" fontId="3" fillId="0" borderId="9" xfId="0" applyFont="1" applyBorder="1"/>
    <xf numFmtId="42" fontId="9" fillId="0" borderId="9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13" fillId="0" borderId="0" xfId="0" applyFont="1"/>
    <xf numFmtId="44" fontId="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9" fillId="4" borderId="5" xfId="3" applyFont="1" applyFill="1" applyBorder="1"/>
    <xf numFmtId="0" fontId="10" fillId="0" borderId="0" xfId="0" applyFont="1"/>
    <xf numFmtId="0" fontId="3" fillId="0" borderId="11" xfId="2" applyNumberFormat="1" applyFont="1" applyFill="1" applyBorder="1" applyAlignment="1">
      <alignment horizontal="center"/>
    </xf>
    <xf numFmtId="0" fontId="3" fillId="0" borderId="12" xfId="2" applyNumberFormat="1" applyFont="1" applyFill="1" applyBorder="1" applyAlignment="1">
      <alignment horizontal="center"/>
    </xf>
    <xf numFmtId="164" fontId="3" fillId="0" borderId="23" xfId="0" applyNumberFormat="1" applyFont="1" applyBorder="1"/>
    <xf numFmtId="14" fontId="6" fillId="0" borderId="0" xfId="0" applyNumberFormat="1" applyFont="1" applyAlignment="1">
      <alignment horizontal="left"/>
    </xf>
    <xf numFmtId="49" fontId="3" fillId="0" borderId="14" xfId="0" applyNumberFormat="1" applyFont="1" applyBorder="1" applyAlignment="1">
      <alignment horizontal="left"/>
    </xf>
    <xf numFmtId="49" fontId="3" fillId="0" borderId="15" xfId="0" applyNumberFormat="1" applyFont="1" applyBorder="1" applyAlignment="1">
      <alignment horizontal="left"/>
    </xf>
    <xf numFmtId="49" fontId="3" fillId="0" borderId="16" xfId="0" applyNumberFormat="1" applyFont="1" applyBorder="1" applyAlignment="1">
      <alignment horizontal="left"/>
    </xf>
    <xf numFmtId="49" fontId="3" fillId="0" borderId="17" xfId="0" applyNumberFormat="1" applyFont="1" applyBorder="1" applyAlignment="1">
      <alignment horizontal="left"/>
    </xf>
    <xf numFmtId="49" fontId="3" fillId="0" borderId="18" xfId="0" applyNumberFormat="1" applyFont="1" applyBorder="1" applyAlignment="1">
      <alignment horizontal="left"/>
    </xf>
    <xf numFmtId="49" fontId="3" fillId="0" borderId="19" xfId="0" applyNumberFormat="1" applyFont="1" applyBorder="1" applyAlignment="1">
      <alignment horizontal="left"/>
    </xf>
    <xf numFmtId="49" fontId="5" fillId="0" borderId="20" xfId="1" applyNumberFormat="1" applyBorder="1" applyAlignment="1">
      <alignment horizontal="left"/>
    </xf>
    <xf numFmtId="49" fontId="5" fillId="0" borderId="21" xfId="1" applyNumberFormat="1" applyBorder="1" applyAlignment="1">
      <alignment horizontal="left"/>
    </xf>
    <xf numFmtId="49" fontId="5" fillId="0" borderId="22" xfId="1" applyNumberFormat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6" fillId="0" borderId="0" xfId="0" applyFont="1"/>
    <xf numFmtId="49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4">
    <cellStyle name="40 % - Akzent3" xfId="2" builtinId="39"/>
    <cellStyle name="Akzent3" xfId="3" builtinId="37"/>
    <cellStyle name="Link" xfId="1" builtinId="8"/>
    <cellStyle name="Standard" xfId="0" builtinId="0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184150</xdr:colOff>
          <xdr:row>17</xdr:row>
          <xdr:rowOff>0</xdr:rowOff>
        </xdr:from>
        <xdr:to>
          <xdr:col>1</xdr:col>
          <xdr:colOff>1038225</xdr:colOff>
          <xdr:row>21</xdr:row>
          <xdr:rowOff>114300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12700</xdr:colOff>
          <xdr:row>17</xdr:row>
          <xdr:rowOff>107950</xdr:rowOff>
        </xdr:from>
        <xdr:to>
          <xdr:col>16</xdr:col>
          <xdr:colOff>723900</xdr:colOff>
          <xdr:row>21</xdr:row>
          <xdr:rowOff>6350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400050</xdr:colOff>
          <xdr:row>17</xdr:row>
          <xdr:rowOff>133350</xdr:rowOff>
        </xdr:from>
        <xdr:to>
          <xdr:col>13</xdr:col>
          <xdr:colOff>228600</xdr:colOff>
          <xdr:row>20</xdr:row>
          <xdr:rowOff>190500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</xdr:col>
      <xdr:colOff>409575</xdr:colOff>
      <xdr:row>22</xdr:row>
      <xdr:rowOff>228600</xdr:rowOff>
    </xdr:from>
    <xdr:ext cx="7452361" cy="655949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000125" y="1590675"/>
          <a:ext cx="7452361" cy="655949"/>
        </a:xfrm>
        <a:prstGeom prst="rect">
          <a:avLst/>
        </a:prstGeom>
        <a:noFill/>
        <a:ln w="25400">
          <a:solidFill>
            <a:srgbClr val="FF0000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de-DE" sz="1200">
              <a:solidFill>
                <a:srgbClr val="FF0000"/>
              </a:solidFill>
            </a:rPr>
            <a:t>Die Artikel werden individuell bestellt und beschriftet. </a:t>
          </a:r>
          <a:r>
            <a:rPr lang="de-DE" sz="1200" b="1">
              <a:solidFill>
                <a:srgbClr val="FF0000"/>
              </a:solidFill>
            </a:rPr>
            <a:t>Deshalb ist ein Umtausch nur bei Qualitätsmängeln möglich</a:t>
          </a:r>
          <a:r>
            <a:rPr lang="de-DE" sz="1200">
              <a:solidFill>
                <a:srgbClr val="FF0000"/>
              </a:solidFill>
            </a:rPr>
            <a:t>.</a:t>
          </a:r>
        </a:p>
        <a:p>
          <a:pPr algn="ctr"/>
          <a:r>
            <a:rPr lang="de-DE" sz="1200">
              <a:solidFill>
                <a:srgbClr val="FF0000"/>
              </a:solidFill>
            </a:rPr>
            <a:t>Bitte informiere dich über die Größen der einzelnen Artikel innerhalb deiner Trainingsgruppen.</a:t>
          </a:r>
        </a:p>
        <a:p>
          <a:pPr algn="ctr"/>
          <a:r>
            <a:rPr lang="de-DE" sz="1200">
              <a:solidFill>
                <a:srgbClr val="FF0000"/>
              </a:solidFill>
            </a:rPr>
            <a:t>Bei weiterer Unklarheit kannst du auch vorab mit uns Kontakt aufnehmen.</a:t>
          </a:r>
        </a:p>
      </xdr:txBody>
    </xdr:sp>
    <xdr:clientData/>
  </xdr:oneCellAnchor>
  <xdr:oneCellAnchor>
    <xdr:from>
      <xdr:col>2</xdr:col>
      <xdr:colOff>47625</xdr:colOff>
      <xdr:row>114</xdr:row>
      <xdr:rowOff>76200</xdr:rowOff>
    </xdr:from>
    <xdr:ext cx="2914003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09825" y="23517225"/>
          <a:ext cx="2914003" cy="264560"/>
        </a:xfrm>
        <a:prstGeom prst="rect">
          <a:avLst/>
        </a:prstGeom>
        <a:solidFill>
          <a:schemeClr val="bg2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 b="1">
              <a:solidFill>
                <a:schemeClr val="tx1"/>
              </a:solidFill>
              <a:latin typeface="+mn-lt"/>
              <a:ea typeface="+mn-ea"/>
              <a:cs typeface="+mn-cs"/>
            </a:rPr>
            <a:t>Bestellungen</a:t>
          </a:r>
          <a:r>
            <a:rPr lang="de-DE" sz="1100" b="1"/>
            <a:t> an: m-und-m-sports@t-online.de</a:t>
          </a:r>
        </a:p>
      </xdr:txBody>
    </xdr:sp>
    <xdr:clientData/>
  </xdr:oneCellAnchor>
  <xdr:oneCellAnchor>
    <xdr:from>
      <xdr:col>6</xdr:col>
      <xdr:colOff>333375</xdr:colOff>
      <xdr:row>106</xdr:row>
      <xdr:rowOff>9525</xdr:rowOff>
    </xdr:from>
    <xdr:ext cx="3918509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771900" y="21793200"/>
          <a:ext cx="3918509" cy="264560"/>
        </a:xfrm>
        <a:prstGeom prst="rect">
          <a:avLst/>
        </a:prstGeom>
        <a:solidFill>
          <a:srgbClr val="FF7C8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 b="1"/>
            <a:t>bei Anfragen zu Laufschuhen/Spikes bitte direkt an uns wenden</a:t>
          </a:r>
        </a:p>
      </xdr:txBody>
    </xdr:sp>
    <xdr:clientData/>
  </xdr:oneCellAnchor>
  <xdr:oneCellAnchor>
    <xdr:from>
      <xdr:col>7</xdr:col>
      <xdr:colOff>142875</xdr:colOff>
      <xdr:row>3</xdr:row>
      <xdr:rowOff>114300</xdr:rowOff>
    </xdr:from>
    <xdr:ext cx="2914003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AB4C25CE-5545-4D7A-8CFB-5A2E443BCF22}"/>
            </a:ext>
          </a:extLst>
        </xdr:cNvPr>
        <xdr:cNvSpPr txBox="1"/>
      </xdr:nvSpPr>
      <xdr:spPr>
        <a:xfrm>
          <a:off x="4343400" y="657225"/>
          <a:ext cx="2914003" cy="264560"/>
        </a:xfrm>
        <a:prstGeom prst="rect">
          <a:avLst/>
        </a:prstGeom>
        <a:solidFill>
          <a:srgbClr val="FF7C80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 b="1">
              <a:solidFill>
                <a:schemeClr val="tx1"/>
              </a:solidFill>
              <a:latin typeface="+mn-lt"/>
              <a:ea typeface="+mn-ea"/>
              <a:cs typeface="+mn-cs"/>
            </a:rPr>
            <a:t>Bestellungen</a:t>
          </a:r>
          <a:r>
            <a:rPr lang="de-DE" sz="1100" b="1"/>
            <a:t> an: m-und-m-sports@t-online.de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37"/>
  <sheetViews>
    <sheetView showGridLines="0" tabSelected="1" zoomScaleNormal="100" workbookViewId="0">
      <selection activeCell="S13" sqref="S13"/>
    </sheetView>
  </sheetViews>
  <sheetFormatPr baseColWidth="10" defaultRowHeight="14.5" x14ac:dyDescent="0.35"/>
  <cols>
    <col min="1" max="1" width="8.81640625" customWidth="1"/>
    <col min="2" max="2" width="26.54296875" bestFit="1" customWidth="1"/>
    <col min="3" max="3" width="8.26953125" customWidth="1"/>
    <col min="4" max="4" width="7.81640625" customWidth="1"/>
    <col min="5" max="5" width="6.81640625" style="37" hidden="1" customWidth="1"/>
    <col min="6" max="6" width="7.453125" style="38" hidden="1" customWidth="1"/>
    <col min="7" max="7" width="8.54296875" style="7" bestFit="1" customWidth="1"/>
    <col min="8" max="9" width="7.7265625" style="7" customWidth="1"/>
    <col min="10" max="15" width="7.7265625" customWidth="1"/>
    <col min="16" max="16" width="7.7265625" style="64" customWidth="1"/>
    <col min="17" max="17" width="11.1796875" customWidth="1"/>
    <col min="18" max="18" width="11.1796875" hidden="1" customWidth="1"/>
  </cols>
  <sheetData>
    <row r="1" spans="2:17" ht="17" customHeight="1" x14ac:dyDescent="0.35"/>
    <row r="2" spans="2:17" ht="23.5" customHeight="1" x14ac:dyDescent="0.35">
      <c r="B2" s="144" t="s">
        <v>196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</row>
    <row r="3" spans="2:17" ht="23.5" customHeight="1" x14ac:dyDescent="0.35"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</row>
    <row r="4" spans="2:17" ht="23.5" customHeight="1" x14ac:dyDescent="0.35"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</row>
    <row r="5" spans="2:17" ht="23.5" customHeight="1" x14ac:dyDescent="0.35"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</row>
    <row r="6" spans="2:17" ht="23.5" customHeight="1" x14ac:dyDescent="0.35"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</row>
    <row r="7" spans="2:17" ht="23.5" customHeight="1" x14ac:dyDescent="0.35"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</row>
    <row r="8" spans="2:17" ht="23.5" customHeight="1" x14ac:dyDescent="0.35"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</row>
    <row r="9" spans="2:17" ht="23.5" customHeight="1" x14ac:dyDescent="0.35"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</row>
    <row r="10" spans="2:17" ht="23.5" customHeight="1" x14ac:dyDescent="0.35"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</row>
    <row r="11" spans="2:17" ht="23.5" customHeight="1" x14ac:dyDescent="0.35"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</row>
    <row r="12" spans="2:17" ht="23.5" customHeight="1" x14ac:dyDescent="0.35"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</row>
    <row r="13" spans="2:17" ht="23.5" customHeight="1" x14ac:dyDescent="0.35"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</row>
    <row r="14" spans="2:17" ht="23.5" customHeight="1" x14ac:dyDescent="0.35"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</row>
    <row r="15" spans="2:17" ht="31" customHeight="1" x14ac:dyDescent="0.35"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</row>
    <row r="17" spans="1:19" ht="28.5" x14ac:dyDescent="0.65">
      <c r="A17" s="3" t="s">
        <v>69</v>
      </c>
      <c r="H17"/>
      <c r="I17"/>
      <c r="O17" s="118"/>
    </row>
    <row r="18" spans="1:19" ht="15.5" x14ac:dyDescent="0.35">
      <c r="B18" s="6" t="s">
        <v>180</v>
      </c>
      <c r="C18" s="129"/>
      <c r="D18" s="130"/>
      <c r="E18" s="130"/>
      <c r="F18" s="130"/>
      <c r="G18" s="130"/>
      <c r="H18" s="131"/>
      <c r="O18" s="96"/>
      <c r="P18" s="96"/>
      <c r="Q18" s="96"/>
    </row>
    <row r="19" spans="1:19" ht="15.5" x14ac:dyDescent="0.35">
      <c r="B19" s="6" t="s">
        <v>181</v>
      </c>
      <c r="C19" s="132"/>
      <c r="D19" s="133"/>
      <c r="E19" s="133"/>
      <c r="F19" s="133"/>
      <c r="G19" s="133"/>
      <c r="H19" s="134"/>
      <c r="O19" s="141"/>
      <c r="P19" s="141"/>
      <c r="Q19" s="141"/>
      <c r="R19" s="96"/>
    </row>
    <row r="20" spans="1:19" ht="15.5" x14ac:dyDescent="0.35">
      <c r="B20" s="6" t="s">
        <v>182</v>
      </c>
      <c r="C20" s="132"/>
      <c r="D20" s="133"/>
      <c r="E20" s="133"/>
      <c r="F20" s="133"/>
      <c r="G20" s="133"/>
      <c r="H20" s="134"/>
      <c r="O20" s="141"/>
      <c r="P20" s="141"/>
      <c r="Q20" s="141"/>
      <c r="R20" s="97"/>
    </row>
    <row r="21" spans="1:19" ht="15.5" x14ac:dyDescent="0.35">
      <c r="B21" s="6" t="s">
        <v>183</v>
      </c>
      <c r="C21" s="132"/>
      <c r="D21" s="133"/>
      <c r="E21" s="133"/>
      <c r="F21" s="133"/>
      <c r="G21" s="133"/>
      <c r="H21" s="134"/>
      <c r="O21" s="142"/>
      <c r="P21" s="142"/>
      <c r="Q21" s="142"/>
      <c r="R21" s="98"/>
    </row>
    <row r="22" spans="1:19" ht="15.5" x14ac:dyDescent="0.35">
      <c r="B22" s="6" t="s">
        <v>184</v>
      </c>
      <c r="C22" s="135"/>
      <c r="D22" s="136"/>
      <c r="E22" s="136"/>
      <c r="F22" s="136"/>
      <c r="G22" s="136"/>
      <c r="H22" s="137"/>
      <c r="O22" s="98"/>
      <c r="P22" s="98"/>
      <c r="Q22" s="98"/>
      <c r="R22" s="98"/>
    </row>
    <row r="23" spans="1:19" ht="67.5" customHeight="1" x14ac:dyDescent="0.35">
      <c r="B23" s="6"/>
      <c r="E23" s="67"/>
      <c r="F23" s="67"/>
      <c r="G23" s="67"/>
      <c r="O23" s="98"/>
      <c r="P23" s="98"/>
      <c r="Q23" s="98"/>
      <c r="R23" s="98"/>
    </row>
    <row r="24" spans="1:19" s="143" customFormat="1" x14ac:dyDescent="0.35"/>
    <row r="25" spans="1:19" s="1" customFormat="1" ht="20.149999999999999" customHeight="1" x14ac:dyDescent="0.35">
      <c r="A25" s="9" t="s">
        <v>14</v>
      </c>
      <c r="B25" s="9" t="s">
        <v>0</v>
      </c>
      <c r="C25" s="9" t="s">
        <v>8</v>
      </c>
      <c r="D25" s="28" t="s">
        <v>1</v>
      </c>
      <c r="E25" s="39" t="s">
        <v>12</v>
      </c>
      <c r="F25" s="39" t="s">
        <v>13</v>
      </c>
      <c r="G25" s="13" t="s">
        <v>10</v>
      </c>
      <c r="H25" s="138" t="s">
        <v>82</v>
      </c>
      <c r="I25" s="139"/>
      <c r="J25" s="139"/>
      <c r="K25" s="139"/>
      <c r="L25" s="139"/>
      <c r="M25" s="139"/>
      <c r="N25" s="139"/>
      <c r="O25" s="140"/>
      <c r="P25" s="29" t="s">
        <v>80</v>
      </c>
      <c r="Q25" s="29" t="s">
        <v>24</v>
      </c>
      <c r="R25" s="99"/>
    </row>
    <row r="26" spans="1:19" ht="5.15" customHeight="1" x14ac:dyDescent="0.35">
      <c r="A26" s="48"/>
      <c r="B26" s="49"/>
      <c r="C26" s="49"/>
      <c r="D26" s="49"/>
      <c r="E26" s="50"/>
      <c r="F26" s="123"/>
      <c r="G26" s="58"/>
      <c r="H26" s="79"/>
      <c r="I26" s="79"/>
      <c r="J26" s="80"/>
      <c r="K26" s="80"/>
      <c r="L26" s="80"/>
      <c r="M26" s="80"/>
      <c r="N26" s="80"/>
      <c r="O26" s="80"/>
      <c r="P26" s="51"/>
      <c r="Q26" s="51"/>
      <c r="R26" s="101"/>
      <c r="S26" s="5"/>
    </row>
    <row r="27" spans="1:19" s="1" customFormat="1" ht="20.149999999999999" customHeight="1" x14ac:dyDescent="0.35">
      <c r="A27" s="22" t="s">
        <v>83</v>
      </c>
      <c r="B27" s="23"/>
      <c r="C27" s="23"/>
      <c r="D27" s="30"/>
      <c r="E27" s="40"/>
      <c r="F27" s="41"/>
      <c r="G27" s="24"/>
      <c r="H27" s="27" t="s">
        <v>30</v>
      </c>
      <c r="I27" s="27" t="s">
        <v>27</v>
      </c>
      <c r="J27" s="27" t="s">
        <v>2</v>
      </c>
      <c r="K27" s="27" t="s">
        <v>3</v>
      </c>
      <c r="L27" s="27" t="s">
        <v>4</v>
      </c>
      <c r="M27" s="27" t="s">
        <v>5</v>
      </c>
      <c r="N27" s="27" t="s">
        <v>6</v>
      </c>
      <c r="O27" s="27" t="s">
        <v>9</v>
      </c>
      <c r="P27" s="27"/>
      <c r="Q27" s="31"/>
      <c r="R27" s="99"/>
    </row>
    <row r="28" spans="1:19" ht="20.149999999999999" customHeight="1" x14ac:dyDescent="0.35">
      <c r="A28" s="2" t="s">
        <v>91</v>
      </c>
      <c r="B28" s="2" t="s">
        <v>28</v>
      </c>
      <c r="C28" s="47" t="s">
        <v>93</v>
      </c>
      <c r="D28" s="26" t="s">
        <v>7</v>
      </c>
      <c r="E28" s="42">
        <v>25</v>
      </c>
      <c r="F28" s="43">
        <v>8.5</v>
      </c>
      <c r="G28" s="32">
        <f>(E28*0.7)+F28</f>
        <v>26</v>
      </c>
      <c r="H28" s="75"/>
      <c r="I28" s="4"/>
      <c r="J28" s="4"/>
      <c r="K28" s="76"/>
      <c r="L28" s="76"/>
      <c r="M28" s="76"/>
      <c r="N28" s="76"/>
      <c r="O28" s="75"/>
      <c r="P28" s="65">
        <f>SUM(H28:O28)</f>
        <v>0</v>
      </c>
      <c r="Q28" s="14">
        <f>SUM(P28*G28)</f>
        <v>0</v>
      </c>
      <c r="R28" s="14">
        <f>(E28/2+F28)*P28</f>
        <v>0</v>
      </c>
    </row>
    <row r="29" spans="1:19" ht="20.149999999999999" customHeight="1" x14ac:dyDescent="0.35">
      <c r="A29" s="2" t="s">
        <v>92</v>
      </c>
      <c r="B29" s="2" t="s">
        <v>29</v>
      </c>
      <c r="C29" s="47" t="s">
        <v>93</v>
      </c>
      <c r="D29" s="26" t="s">
        <v>31</v>
      </c>
      <c r="E29" s="42">
        <v>30</v>
      </c>
      <c r="F29" s="43">
        <v>8.5</v>
      </c>
      <c r="G29" s="32">
        <f t="shared" ref="G29:G41" si="0">(E29*0.7)+F29</f>
        <v>29.5</v>
      </c>
      <c r="H29" s="4"/>
      <c r="I29" s="4"/>
      <c r="J29" s="77"/>
      <c r="K29" s="78"/>
      <c r="L29" s="78"/>
      <c r="M29" s="78"/>
      <c r="N29" s="78"/>
      <c r="O29" s="78"/>
      <c r="P29" s="65">
        <f t="shared" ref="P29:P41" si="1">SUM(H29:O29)</f>
        <v>0</v>
      </c>
      <c r="Q29" s="14">
        <f t="shared" ref="Q29" si="2">SUM(P29*G29)</f>
        <v>0</v>
      </c>
      <c r="R29" s="14">
        <f t="shared" ref="R29:R41" si="3">(E29/2+F29)*P29</f>
        <v>0</v>
      </c>
    </row>
    <row r="30" spans="1:19" ht="20.149999999999999" customHeight="1" x14ac:dyDescent="0.35">
      <c r="A30" s="2" t="s">
        <v>94</v>
      </c>
      <c r="B30" s="2" t="s">
        <v>29</v>
      </c>
      <c r="C30" s="47" t="s">
        <v>15</v>
      </c>
      <c r="D30" s="26" t="s">
        <v>31</v>
      </c>
      <c r="E30" s="42">
        <v>30</v>
      </c>
      <c r="F30" s="43">
        <v>8.5</v>
      </c>
      <c r="G30" s="32">
        <f t="shared" si="0"/>
        <v>29.5</v>
      </c>
      <c r="H30" s="4"/>
      <c r="I30" s="4"/>
      <c r="J30" s="77"/>
      <c r="K30" s="78"/>
      <c r="L30" s="78"/>
      <c r="M30" s="78"/>
      <c r="N30" s="78"/>
      <c r="O30" s="78"/>
      <c r="P30" s="65">
        <f t="shared" si="1"/>
        <v>0</v>
      </c>
      <c r="Q30" s="14">
        <f t="shared" ref="Q30:Q41" si="4">SUM(P30*G30)</f>
        <v>0</v>
      </c>
      <c r="R30" s="14">
        <f t="shared" ref="R30" si="5">(E30/2+F30)*P30</f>
        <v>0</v>
      </c>
    </row>
    <row r="31" spans="1:19" ht="20.149999999999999" customHeight="1" x14ac:dyDescent="0.35">
      <c r="A31" s="2" t="s">
        <v>95</v>
      </c>
      <c r="B31" s="2" t="s">
        <v>96</v>
      </c>
      <c r="C31" s="47" t="s">
        <v>15</v>
      </c>
      <c r="D31" s="26" t="s">
        <v>38</v>
      </c>
      <c r="E31" s="42">
        <v>28</v>
      </c>
      <c r="F31" s="43">
        <v>8.5</v>
      </c>
      <c r="G31" s="32">
        <f t="shared" si="0"/>
        <v>28.099999999999998</v>
      </c>
      <c r="H31" s="75"/>
      <c r="I31" s="4"/>
      <c r="J31" s="77"/>
      <c r="K31" s="78"/>
      <c r="L31" s="78"/>
      <c r="M31" s="78"/>
      <c r="N31" s="78"/>
      <c r="O31" s="78"/>
      <c r="P31" s="65">
        <f t="shared" si="1"/>
        <v>0</v>
      </c>
      <c r="Q31" s="14">
        <f t="shared" si="4"/>
        <v>0</v>
      </c>
      <c r="R31" s="14"/>
    </row>
    <row r="32" spans="1:19" ht="20.149999999999999" customHeight="1" x14ac:dyDescent="0.35">
      <c r="A32" s="2" t="s">
        <v>98</v>
      </c>
      <c r="B32" s="2" t="s">
        <v>97</v>
      </c>
      <c r="C32" s="47" t="s">
        <v>15</v>
      </c>
      <c r="D32" s="26" t="s">
        <v>38</v>
      </c>
      <c r="E32" s="42">
        <v>40</v>
      </c>
      <c r="F32" s="43">
        <v>8.5</v>
      </c>
      <c r="G32" s="32">
        <f t="shared" si="0"/>
        <v>36.5</v>
      </c>
      <c r="H32" s="75"/>
      <c r="I32" s="4"/>
      <c r="J32" s="77"/>
      <c r="K32" s="78"/>
      <c r="L32" s="78"/>
      <c r="M32" s="78"/>
      <c r="N32" s="78"/>
      <c r="O32" s="78"/>
      <c r="P32" s="65">
        <f t="shared" si="1"/>
        <v>0</v>
      </c>
      <c r="Q32" s="14">
        <f t="shared" si="4"/>
        <v>0</v>
      </c>
      <c r="R32" s="14">
        <f t="shared" si="3"/>
        <v>0</v>
      </c>
    </row>
    <row r="33" spans="1:19" ht="20.149999999999999" customHeight="1" x14ac:dyDescent="0.35">
      <c r="A33" s="2" t="s">
        <v>33</v>
      </c>
      <c r="B33" s="2" t="s">
        <v>32</v>
      </c>
      <c r="C33" s="47" t="s">
        <v>15</v>
      </c>
      <c r="D33" s="26" t="s">
        <v>7</v>
      </c>
      <c r="E33" s="42">
        <v>35</v>
      </c>
      <c r="F33" s="43">
        <v>0</v>
      </c>
      <c r="G33" s="32">
        <f t="shared" si="0"/>
        <v>24.5</v>
      </c>
      <c r="H33" s="75"/>
      <c r="I33" s="4"/>
      <c r="J33" s="4"/>
      <c r="K33" s="76"/>
      <c r="L33" s="76"/>
      <c r="M33" s="76"/>
      <c r="N33" s="76"/>
      <c r="O33" s="75"/>
      <c r="P33" s="65">
        <f t="shared" si="1"/>
        <v>0</v>
      </c>
      <c r="Q33" s="14">
        <f t="shared" si="4"/>
        <v>0</v>
      </c>
      <c r="R33" s="14">
        <f t="shared" si="3"/>
        <v>0</v>
      </c>
    </row>
    <row r="34" spans="1:19" ht="20.149999999999999" customHeight="1" x14ac:dyDescent="0.35">
      <c r="A34" s="26" t="s">
        <v>34</v>
      </c>
      <c r="B34" s="2" t="s">
        <v>35</v>
      </c>
      <c r="C34" s="47" t="s">
        <v>15</v>
      </c>
      <c r="D34" s="26" t="s">
        <v>7</v>
      </c>
      <c r="E34" s="42">
        <v>30</v>
      </c>
      <c r="F34" s="43">
        <v>0</v>
      </c>
      <c r="G34" s="32">
        <f t="shared" si="0"/>
        <v>21</v>
      </c>
      <c r="H34" s="75"/>
      <c r="I34" s="4"/>
      <c r="J34" s="4"/>
      <c r="K34" s="76"/>
      <c r="L34" s="76"/>
      <c r="M34" s="76"/>
      <c r="N34" s="76"/>
      <c r="O34" s="76"/>
      <c r="P34" s="65">
        <f t="shared" si="1"/>
        <v>0</v>
      </c>
      <c r="Q34" s="14">
        <f t="shared" si="4"/>
        <v>0</v>
      </c>
      <c r="R34" s="14">
        <f t="shared" si="3"/>
        <v>0</v>
      </c>
    </row>
    <row r="35" spans="1:19" ht="20.149999999999999" customHeight="1" x14ac:dyDescent="0.35">
      <c r="A35" s="26" t="s">
        <v>88</v>
      </c>
      <c r="B35" s="2" t="s">
        <v>87</v>
      </c>
      <c r="C35" s="47" t="s">
        <v>15</v>
      </c>
      <c r="D35" s="26" t="s">
        <v>7</v>
      </c>
      <c r="E35" s="42">
        <v>30</v>
      </c>
      <c r="F35" s="43">
        <v>0</v>
      </c>
      <c r="G35" s="32">
        <f t="shared" si="0"/>
        <v>21</v>
      </c>
      <c r="H35" s="75"/>
      <c r="I35" s="4"/>
      <c r="J35" s="4"/>
      <c r="K35" s="76"/>
      <c r="L35" s="76"/>
      <c r="M35" s="76"/>
      <c r="N35" s="76"/>
      <c r="O35" s="75"/>
      <c r="P35" s="65">
        <f t="shared" si="1"/>
        <v>0</v>
      </c>
      <c r="Q35" s="14">
        <f t="shared" si="4"/>
        <v>0</v>
      </c>
      <c r="R35" s="14">
        <f t="shared" si="3"/>
        <v>0</v>
      </c>
    </row>
    <row r="36" spans="1:19" ht="20.149999999999999" customHeight="1" x14ac:dyDescent="0.35">
      <c r="A36" s="2" t="s">
        <v>37</v>
      </c>
      <c r="B36" s="2" t="s">
        <v>36</v>
      </c>
      <c r="C36" s="47" t="s">
        <v>15</v>
      </c>
      <c r="D36" s="26" t="s">
        <v>31</v>
      </c>
      <c r="E36" s="42">
        <v>55</v>
      </c>
      <c r="F36" s="43">
        <v>0</v>
      </c>
      <c r="G36" s="32">
        <f t="shared" si="0"/>
        <v>38.5</v>
      </c>
      <c r="H36" s="4"/>
      <c r="I36" s="4"/>
      <c r="J36" s="4"/>
      <c r="K36" s="76"/>
      <c r="L36" s="76"/>
      <c r="M36" s="76"/>
      <c r="N36" s="76"/>
      <c r="O36" s="76"/>
      <c r="P36" s="65">
        <f t="shared" si="1"/>
        <v>0</v>
      </c>
      <c r="Q36" s="14">
        <f t="shared" si="4"/>
        <v>0</v>
      </c>
      <c r="R36" s="14">
        <f t="shared" si="3"/>
        <v>0</v>
      </c>
    </row>
    <row r="37" spans="1:19" ht="20.149999999999999" customHeight="1" x14ac:dyDescent="0.35">
      <c r="A37" s="2" t="s">
        <v>99</v>
      </c>
      <c r="B37" s="2" t="s">
        <v>100</v>
      </c>
      <c r="C37" s="47" t="s">
        <v>15</v>
      </c>
      <c r="D37" s="26" t="s">
        <v>38</v>
      </c>
      <c r="E37" s="42">
        <v>55</v>
      </c>
      <c r="F37" s="43">
        <v>8.5</v>
      </c>
      <c r="G37" s="32">
        <f t="shared" si="0"/>
        <v>47</v>
      </c>
      <c r="H37" s="75"/>
      <c r="I37" s="4"/>
      <c r="J37" s="4"/>
      <c r="K37" s="76"/>
      <c r="L37" s="76"/>
      <c r="M37" s="76"/>
      <c r="N37" s="76"/>
      <c r="O37" s="76"/>
      <c r="P37" s="65">
        <f t="shared" si="1"/>
        <v>0</v>
      </c>
      <c r="Q37" s="14">
        <f t="shared" si="4"/>
        <v>0</v>
      </c>
      <c r="R37" s="14">
        <f t="shared" si="3"/>
        <v>0</v>
      </c>
    </row>
    <row r="38" spans="1:19" ht="20.149999999999999" customHeight="1" x14ac:dyDescent="0.35">
      <c r="A38" s="2" t="s">
        <v>102</v>
      </c>
      <c r="B38" s="2" t="s">
        <v>118</v>
      </c>
      <c r="C38" s="47" t="s">
        <v>103</v>
      </c>
      <c r="D38" s="26" t="s">
        <v>38</v>
      </c>
      <c r="E38" s="42">
        <v>50</v>
      </c>
      <c r="F38" s="43">
        <v>8.5</v>
      </c>
      <c r="G38" s="32">
        <f t="shared" si="0"/>
        <v>43.5</v>
      </c>
      <c r="H38" s="75"/>
      <c r="I38" s="4"/>
      <c r="J38" s="77"/>
      <c r="K38" s="78"/>
      <c r="L38" s="78"/>
      <c r="M38" s="78"/>
      <c r="N38" s="78"/>
      <c r="O38" s="78"/>
      <c r="P38" s="65">
        <f t="shared" si="1"/>
        <v>0</v>
      </c>
      <c r="Q38" s="14">
        <f t="shared" si="4"/>
        <v>0</v>
      </c>
      <c r="R38" s="14">
        <f>(E38/2+F38)*P38</f>
        <v>0</v>
      </c>
    </row>
    <row r="39" spans="1:19" ht="20.149999999999999" customHeight="1" x14ac:dyDescent="0.35">
      <c r="A39" s="2" t="s">
        <v>104</v>
      </c>
      <c r="B39" s="2" t="s">
        <v>105</v>
      </c>
      <c r="C39" s="47" t="s">
        <v>15</v>
      </c>
      <c r="D39" s="26" t="s">
        <v>38</v>
      </c>
      <c r="E39" s="42">
        <v>30</v>
      </c>
      <c r="F39" s="43">
        <v>8.5</v>
      </c>
      <c r="G39" s="32">
        <f t="shared" si="0"/>
        <v>29.5</v>
      </c>
      <c r="H39" s="75"/>
      <c r="I39" s="4"/>
      <c r="J39" s="77"/>
      <c r="K39" s="78"/>
      <c r="L39" s="78"/>
      <c r="M39" s="78"/>
      <c r="N39" s="78"/>
      <c r="O39" s="78"/>
      <c r="P39" s="65">
        <f t="shared" si="1"/>
        <v>0</v>
      </c>
      <c r="Q39" s="14">
        <f t="shared" si="4"/>
        <v>0</v>
      </c>
      <c r="R39" s="14"/>
    </row>
    <row r="40" spans="1:19" ht="20.149999999999999" customHeight="1" x14ac:dyDescent="0.35">
      <c r="A40" s="2" t="s">
        <v>108</v>
      </c>
      <c r="B40" s="2" t="s">
        <v>40</v>
      </c>
      <c r="C40" s="47" t="s">
        <v>15</v>
      </c>
      <c r="D40" s="26" t="s">
        <v>31</v>
      </c>
      <c r="E40" s="42">
        <v>70</v>
      </c>
      <c r="F40" s="43">
        <v>8.5</v>
      </c>
      <c r="G40" s="32">
        <f t="shared" si="0"/>
        <v>57.5</v>
      </c>
      <c r="H40" s="75"/>
      <c r="I40" s="4"/>
      <c r="J40" s="4"/>
      <c r="K40" s="76"/>
      <c r="L40" s="76"/>
      <c r="M40" s="76"/>
      <c r="N40" s="76"/>
      <c r="O40" s="76"/>
      <c r="P40" s="65">
        <f t="shared" si="1"/>
        <v>0</v>
      </c>
      <c r="Q40" s="14">
        <f t="shared" si="4"/>
        <v>0</v>
      </c>
      <c r="R40" s="14">
        <f t="shared" si="3"/>
        <v>0</v>
      </c>
    </row>
    <row r="41" spans="1:19" ht="20.149999999999999" customHeight="1" x14ac:dyDescent="0.35">
      <c r="A41" s="2" t="s">
        <v>106</v>
      </c>
      <c r="B41" s="2" t="s">
        <v>107</v>
      </c>
      <c r="C41" s="47" t="s">
        <v>15</v>
      </c>
      <c r="D41" s="26" t="s">
        <v>38</v>
      </c>
      <c r="E41" s="42">
        <v>45</v>
      </c>
      <c r="F41" s="43">
        <v>0</v>
      </c>
      <c r="G41" s="32">
        <f t="shared" si="0"/>
        <v>31.499999999999996</v>
      </c>
      <c r="H41" s="75"/>
      <c r="I41" s="4"/>
      <c r="J41" s="77"/>
      <c r="K41" s="78"/>
      <c r="L41" s="78"/>
      <c r="M41" s="78"/>
      <c r="N41" s="78"/>
      <c r="O41" s="78"/>
      <c r="P41" s="65">
        <f t="shared" si="1"/>
        <v>0</v>
      </c>
      <c r="Q41" s="14">
        <f t="shared" si="4"/>
        <v>0</v>
      </c>
      <c r="R41" s="14">
        <f t="shared" si="3"/>
        <v>0</v>
      </c>
    </row>
    <row r="42" spans="1:19" ht="5.15" customHeight="1" x14ac:dyDescent="0.35">
      <c r="A42" s="48"/>
      <c r="B42" s="49"/>
      <c r="C42" s="49"/>
      <c r="D42" s="49"/>
      <c r="E42" s="50"/>
      <c r="F42" s="50"/>
      <c r="G42" s="58"/>
      <c r="H42" s="79"/>
      <c r="I42" s="79"/>
      <c r="J42" s="80"/>
      <c r="K42" s="80"/>
      <c r="L42" s="80"/>
      <c r="M42" s="80"/>
      <c r="N42" s="80"/>
      <c r="O42" s="80"/>
      <c r="P42" s="51"/>
      <c r="Q42" s="51"/>
      <c r="R42" s="101"/>
      <c r="S42" s="5"/>
    </row>
    <row r="43" spans="1:19" s="1" customFormat="1" ht="20.149999999999999" customHeight="1" x14ac:dyDescent="0.35">
      <c r="A43" s="22" t="s">
        <v>26</v>
      </c>
      <c r="B43" s="23"/>
      <c r="C43" s="23"/>
      <c r="D43" s="30"/>
      <c r="E43" s="40"/>
      <c r="F43" s="41"/>
      <c r="G43" s="24"/>
      <c r="H43" s="27" t="s">
        <v>30</v>
      </c>
      <c r="I43" s="27" t="s">
        <v>27</v>
      </c>
      <c r="J43" s="27" t="s">
        <v>2</v>
      </c>
      <c r="K43" s="27" t="s">
        <v>3</v>
      </c>
      <c r="L43" s="27" t="s">
        <v>4</v>
      </c>
      <c r="M43" s="27" t="s">
        <v>5</v>
      </c>
      <c r="N43" s="27" t="s">
        <v>6</v>
      </c>
      <c r="O43" s="22"/>
      <c r="P43" s="33"/>
      <c r="Q43" s="31"/>
      <c r="R43" s="99"/>
    </row>
    <row r="44" spans="1:19" s="1" customFormat="1" ht="20.149999999999999" customHeight="1" x14ac:dyDescent="0.35">
      <c r="A44" s="2" t="s">
        <v>109</v>
      </c>
      <c r="B44" s="2" t="s">
        <v>41</v>
      </c>
      <c r="C44" s="47" t="s">
        <v>15</v>
      </c>
      <c r="D44" s="26" t="s">
        <v>84</v>
      </c>
      <c r="E44" s="42">
        <v>30</v>
      </c>
      <c r="F44" s="43">
        <v>8.5</v>
      </c>
      <c r="G44" s="32">
        <f t="shared" ref="G44:G59" si="6">(E44*0.7)+F44</f>
        <v>29.5</v>
      </c>
      <c r="H44" s="27"/>
      <c r="I44" s="27"/>
      <c r="J44" s="27"/>
      <c r="K44" s="31"/>
      <c r="L44" s="31"/>
      <c r="M44" s="27"/>
      <c r="N44" s="27"/>
      <c r="O44" s="82"/>
      <c r="P44" s="68">
        <f t="shared" ref="P44:P59" si="7">SUM(H44:O44)</f>
        <v>0</v>
      </c>
      <c r="Q44" s="14">
        <f t="shared" ref="Q44" si="8">SUM(P44*G44)</f>
        <v>0</v>
      </c>
      <c r="R44" s="99"/>
    </row>
    <row r="45" spans="1:19" s="1" customFormat="1" ht="20.149999999999999" customHeight="1" x14ac:dyDescent="0.35">
      <c r="A45" s="2" t="s">
        <v>110</v>
      </c>
      <c r="B45" s="2" t="s">
        <v>41</v>
      </c>
      <c r="C45" s="47" t="s">
        <v>93</v>
      </c>
      <c r="D45" s="26" t="s">
        <v>84</v>
      </c>
      <c r="E45" s="42">
        <v>30</v>
      </c>
      <c r="F45" s="43">
        <v>8.5</v>
      </c>
      <c r="G45" s="32">
        <f t="shared" si="6"/>
        <v>29.5</v>
      </c>
      <c r="H45" s="93"/>
      <c r="I45" s="93"/>
      <c r="J45" s="93"/>
      <c r="K45" s="94"/>
      <c r="L45" s="94"/>
      <c r="M45" s="27"/>
      <c r="N45" s="75"/>
      <c r="O45" s="82"/>
      <c r="P45" s="65">
        <f t="shared" si="7"/>
        <v>0</v>
      </c>
      <c r="Q45" s="14">
        <f t="shared" ref="Q45:Q74" si="9">SUM(P45*G45)</f>
        <v>0</v>
      </c>
      <c r="R45" s="14">
        <f t="shared" ref="R45:R59" si="10">(E45/2+F45)*P45</f>
        <v>0</v>
      </c>
    </row>
    <row r="46" spans="1:19" ht="20.149999999999999" customHeight="1" x14ac:dyDescent="0.35">
      <c r="A46" s="2" t="s">
        <v>111</v>
      </c>
      <c r="B46" s="2" t="s">
        <v>28</v>
      </c>
      <c r="C46" s="47" t="s">
        <v>93</v>
      </c>
      <c r="D46" s="26" t="s">
        <v>84</v>
      </c>
      <c r="E46" s="42">
        <v>25</v>
      </c>
      <c r="F46" s="43">
        <v>8.5</v>
      </c>
      <c r="G46" s="32">
        <f t="shared" si="6"/>
        <v>26</v>
      </c>
      <c r="H46" s="4"/>
      <c r="I46" s="4"/>
      <c r="J46" s="4"/>
      <c r="K46" s="76"/>
      <c r="L46" s="76"/>
      <c r="M46" s="76"/>
      <c r="N46" s="75"/>
      <c r="O46" s="82"/>
      <c r="P46" s="65">
        <f t="shared" si="7"/>
        <v>0</v>
      </c>
      <c r="Q46" s="14">
        <f t="shared" si="9"/>
        <v>0</v>
      </c>
      <c r="R46" s="14">
        <f t="shared" si="10"/>
        <v>0</v>
      </c>
    </row>
    <row r="47" spans="1:19" ht="20.149999999999999" customHeight="1" x14ac:dyDescent="0.35">
      <c r="A47" s="2" t="s">
        <v>112</v>
      </c>
      <c r="B47" s="2" t="s">
        <v>29</v>
      </c>
      <c r="C47" s="47" t="s">
        <v>93</v>
      </c>
      <c r="D47" s="26" t="s">
        <v>42</v>
      </c>
      <c r="E47" s="42">
        <v>30</v>
      </c>
      <c r="F47" s="43">
        <v>8.5</v>
      </c>
      <c r="G47" s="32">
        <f t="shared" si="6"/>
        <v>29.5</v>
      </c>
      <c r="H47" s="4"/>
      <c r="I47" s="4"/>
      <c r="J47" s="77"/>
      <c r="K47" s="78"/>
      <c r="L47" s="78"/>
      <c r="M47" s="78"/>
      <c r="N47" s="83"/>
      <c r="O47" s="84"/>
      <c r="P47" s="65">
        <f t="shared" si="7"/>
        <v>0</v>
      </c>
      <c r="Q47" s="14">
        <f t="shared" si="9"/>
        <v>0</v>
      </c>
      <c r="R47" s="14">
        <f t="shared" si="10"/>
        <v>0</v>
      </c>
    </row>
    <row r="48" spans="1:19" ht="20.149999999999999" customHeight="1" x14ac:dyDescent="0.35">
      <c r="A48" s="2" t="s">
        <v>113</v>
      </c>
      <c r="B48" s="2" t="s">
        <v>29</v>
      </c>
      <c r="C48" s="47" t="s">
        <v>15</v>
      </c>
      <c r="D48" s="26" t="s">
        <v>42</v>
      </c>
      <c r="E48" s="42">
        <v>30</v>
      </c>
      <c r="F48" s="43">
        <v>8.5</v>
      </c>
      <c r="G48" s="32">
        <f t="shared" si="6"/>
        <v>29.5</v>
      </c>
      <c r="H48" s="4"/>
      <c r="I48" s="4"/>
      <c r="J48" s="77"/>
      <c r="K48" s="78"/>
      <c r="L48" s="78"/>
      <c r="M48" s="78"/>
      <c r="N48" s="83"/>
      <c r="O48" s="84"/>
      <c r="P48" s="65">
        <f t="shared" si="7"/>
        <v>0</v>
      </c>
      <c r="Q48" s="14">
        <f>SUM(P48*G48)</f>
        <v>0</v>
      </c>
      <c r="R48" s="14">
        <f t="shared" ref="R48" si="11">(E48/2+F48)*P48</f>
        <v>0</v>
      </c>
    </row>
    <row r="49" spans="1:19" ht="20.149999999999999" customHeight="1" x14ac:dyDescent="0.35">
      <c r="A49" s="2" t="s">
        <v>114</v>
      </c>
      <c r="B49" s="2" t="s">
        <v>96</v>
      </c>
      <c r="C49" s="47" t="s">
        <v>15</v>
      </c>
      <c r="D49" s="26" t="s">
        <v>42</v>
      </c>
      <c r="E49" s="42">
        <v>28</v>
      </c>
      <c r="F49" s="43">
        <v>8.5</v>
      </c>
      <c r="G49" s="32">
        <f t="shared" si="6"/>
        <v>28.099999999999998</v>
      </c>
      <c r="H49" s="4"/>
      <c r="I49" s="4"/>
      <c r="J49" s="77"/>
      <c r="K49" s="78"/>
      <c r="L49" s="78"/>
      <c r="M49" s="78"/>
      <c r="N49" s="83"/>
      <c r="O49" s="84"/>
      <c r="P49" s="65">
        <f t="shared" si="7"/>
        <v>0</v>
      </c>
      <c r="Q49" s="14">
        <f t="shared" si="9"/>
        <v>0</v>
      </c>
      <c r="R49" s="14">
        <f t="shared" si="10"/>
        <v>0</v>
      </c>
    </row>
    <row r="50" spans="1:19" ht="20.149999999999999" customHeight="1" x14ac:dyDescent="0.35">
      <c r="A50" s="2" t="s">
        <v>115</v>
      </c>
      <c r="B50" s="2" t="s">
        <v>97</v>
      </c>
      <c r="C50" s="47" t="s">
        <v>15</v>
      </c>
      <c r="D50" s="26" t="s">
        <v>42</v>
      </c>
      <c r="E50" s="42">
        <v>40</v>
      </c>
      <c r="F50" s="43">
        <v>8.5</v>
      </c>
      <c r="G50" s="32">
        <f t="shared" si="6"/>
        <v>36.5</v>
      </c>
      <c r="H50" s="4"/>
      <c r="I50" s="4"/>
      <c r="J50" s="77"/>
      <c r="K50" s="78"/>
      <c r="L50" s="78"/>
      <c r="M50" s="78"/>
      <c r="N50" s="83"/>
      <c r="O50" s="84"/>
      <c r="P50" s="65">
        <f t="shared" si="7"/>
        <v>0</v>
      </c>
      <c r="Q50" s="14">
        <f t="shared" si="9"/>
        <v>0</v>
      </c>
      <c r="R50" s="14">
        <f t="shared" si="10"/>
        <v>0</v>
      </c>
    </row>
    <row r="51" spans="1:19" ht="20.149999999999999" customHeight="1" x14ac:dyDescent="0.35">
      <c r="A51" s="2" t="s">
        <v>44</v>
      </c>
      <c r="B51" s="2" t="s">
        <v>43</v>
      </c>
      <c r="C51" s="47" t="s">
        <v>15</v>
      </c>
      <c r="D51" s="26" t="s">
        <v>84</v>
      </c>
      <c r="E51" s="42">
        <v>25</v>
      </c>
      <c r="F51" s="43">
        <v>0</v>
      </c>
      <c r="G51" s="32">
        <f t="shared" si="6"/>
        <v>17.5</v>
      </c>
      <c r="H51" s="4"/>
      <c r="I51" s="4"/>
      <c r="J51" s="4"/>
      <c r="K51" s="76"/>
      <c r="L51" s="76"/>
      <c r="M51" s="76"/>
      <c r="N51" s="75"/>
      <c r="O51" s="82"/>
      <c r="P51" s="65">
        <f t="shared" si="7"/>
        <v>0</v>
      </c>
      <c r="Q51" s="14">
        <f t="shared" si="9"/>
        <v>0</v>
      </c>
      <c r="R51" s="14">
        <f t="shared" si="10"/>
        <v>0</v>
      </c>
    </row>
    <row r="52" spans="1:19" ht="20.149999999999999" customHeight="1" x14ac:dyDescent="0.35">
      <c r="A52" s="2" t="s">
        <v>45</v>
      </c>
      <c r="B52" s="2" t="s">
        <v>32</v>
      </c>
      <c r="C52" s="47" t="s">
        <v>15</v>
      </c>
      <c r="D52" s="26" t="s">
        <v>42</v>
      </c>
      <c r="E52" s="42">
        <v>30</v>
      </c>
      <c r="F52" s="43">
        <v>0</v>
      </c>
      <c r="G52" s="32">
        <f t="shared" si="6"/>
        <v>21</v>
      </c>
      <c r="H52" s="4"/>
      <c r="I52" s="4"/>
      <c r="J52" s="4"/>
      <c r="K52" s="76"/>
      <c r="L52" s="76"/>
      <c r="M52" s="76"/>
      <c r="N52" s="10"/>
      <c r="O52" s="82"/>
      <c r="P52" s="65">
        <f t="shared" si="7"/>
        <v>0</v>
      </c>
      <c r="Q52" s="14">
        <f t="shared" si="9"/>
        <v>0</v>
      </c>
      <c r="R52" s="14">
        <f t="shared" si="10"/>
        <v>0</v>
      </c>
    </row>
    <row r="53" spans="1:19" ht="20.149999999999999" customHeight="1" x14ac:dyDescent="0.35">
      <c r="A53" s="26" t="s">
        <v>46</v>
      </c>
      <c r="B53" s="2" t="s">
        <v>35</v>
      </c>
      <c r="C53" s="47" t="s">
        <v>15</v>
      </c>
      <c r="D53" s="26" t="s">
        <v>84</v>
      </c>
      <c r="E53" s="42">
        <v>30</v>
      </c>
      <c r="F53" s="43">
        <v>0</v>
      </c>
      <c r="G53" s="32">
        <f t="shared" si="6"/>
        <v>21</v>
      </c>
      <c r="H53" s="4"/>
      <c r="I53" s="4"/>
      <c r="J53" s="4"/>
      <c r="K53" s="76"/>
      <c r="L53" s="76"/>
      <c r="M53" s="76"/>
      <c r="N53" s="75"/>
      <c r="O53" s="82"/>
      <c r="P53" s="65">
        <f t="shared" si="7"/>
        <v>0</v>
      </c>
      <c r="Q53" s="14">
        <f t="shared" si="9"/>
        <v>0</v>
      </c>
      <c r="R53" s="14">
        <f t="shared" si="10"/>
        <v>0</v>
      </c>
    </row>
    <row r="54" spans="1:19" ht="20.149999999999999" customHeight="1" x14ac:dyDescent="0.35">
      <c r="A54" s="26" t="s">
        <v>89</v>
      </c>
      <c r="B54" s="2" t="s">
        <v>87</v>
      </c>
      <c r="C54" s="47" t="s">
        <v>15</v>
      </c>
      <c r="D54" s="26" t="s">
        <v>42</v>
      </c>
      <c r="E54" s="42">
        <v>30</v>
      </c>
      <c r="F54" s="43">
        <v>0</v>
      </c>
      <c r="G54" s="32">
        <f t="shared" si="6"/>
        <v>21</v>
      </c>
      <c r="H54" s="4"/>
      <c r="I54" s="4"/>
      <c r="J54" s="4"/>
      <c r="K54" s="76"/>
      <c r="L54" s="76"/>
      <c r="M54" s="76"/>
      <c r="N54" s="76"/>
      <c r="O54" s="82"/>
      <c r="P54" s="65">
        <f t="shared" si="7"/>
        <v>0</v>
      </c>
      <c r="Q54" s="14">
        <f t="shared" si="9"/>
        <v>0</v>
      </c>
      <c r="R54" s="14">
        <f t="shared" si="10"/>
        <v>0</v>
      </c>
    </row>
    <row r="55" spans="1:19" ht="20.149999999999999" customHeight="1" x14ac:dyDescent="0.35">
      <c r="A55" s="2" t="s">
        <v>47</v>
      </c>
      <c r="B55" s="2" t="s">
        <v>36</v>
      </c>
      <c r="C55" s="47" t="s">
        <v>15</v>
      </c>
      <c r="D55" s="26" t="s">
        <v>42</v>
      </c>
      <c r="E55" s="42">
        <v>55</v>
      </c>
      <c r="F55" s="43">
        <v>0</v>
      </c>
      <c r="G55" s="32">
        <f t="shared" si="6"/>
        <v>38.5</v>
      </c>
      <c r="H55" s="4"/>
      <c r="I55" s="4"/>
      <c r="J55" s="4"/>
      <c r="K55" s="76"/>
      <c r="L55" s="76"/>
      <c r="M55" s="76"/>
      <c r="N55" s="10"/>
      <c r="O55" s="82"/>
      <c r="P55" s="65">
        <f t="shared" si="7"/>
        <v>0</v>
      </c>
      <c r="Q55" s="14">
        <f t="shared" si="9"/>
        <v>0</v>
      </c>
      <c r="R55" s="14">
        <f t="shared" si="10"/>
        <v>0</v>
      </c>
    </row>
    <row r="56" spans="1:19" ht="20.149999999999999" customHeight="1" x14ac:dyDescent="0.35">
      <c r="A56" s="2" t="s">
        <v>119</v>
      </c>
      <c r="B56" s="2" t="s">
        <v>120</v>
      </c>
      <c r="C56" s="47" t="s">
        <v>103</v>
      </c>
      <c r="D56" s="26" t="s">
        <v>38</v>
      </c>
      <c r="E56" s="42">
        <v>50</v>
      </c>
      <c r="F56" s="43">
        <v>8.5</v>
      </c>
      <c r="G56" s="32">
        <f t="shared" si="6"/>
        <v>43.5</v>
      </c>
      <c r="H56" s="75"/>
      <c r="I56" s="4"/>
      <c r="J56" s="77"/>
      <c r="K56" s="78"/>
      <c r="L56" s="78"/>
      <c r="M56" s="78"/>
      <c r="N56" s="78"/>
      <c r="O56" s="82"/>
      <c r="P56" s="65">
        <f t="shared" si="7"/>
        <v>0</v>
      </c>
      <c r="Q56" s="14">
        <f t="shared" ref="Q56:Q57" si="12">SUM(P56*G56)</f>
        <v>0</v>
      </c>
      <c r="R56" s="14">
        <f>(E56/2+F56)*P56</f>
        <v>0</v>
      </c>
    </row>
    <row r="57" spans="1:19" ht="20.149999999999999" customHeight="1" x14ac:dyDescent="0.35">
      <c r="A57" s="2" t="s">
        <v>121</v>
      </c>
      <c r="B57" s="2" t="s">
        <v>105</v>
      </c>
      <c r="C57" s="47" t="s">
        <v>15</v>
      </c>
      <c r="D57" s="26" t="s">
        <v>38</v>
      </c>
      <c r="E57" s="42">
        <v>30</v>
      </c>
      <c r="F57" s="43">
        <v>8.5</v>
      </c>
      <c r="G57" s="32">
        <f t="shared" si="6"/>
        <v>29.5</v>
      </c>
      <c r="H57" s="4"/>
      <c r="I57" s="4"/>
      <c r="J57" s="77"/>
      <c r="K57" s="78"/>
      <c r="L57" s="78"/>
      <c r="M57" s="78"/>
      <c r="N57" s="78"/>
      <c r="O57" s="82"/>
      <c r="P57" s="65">
        <f t="shared" si="7"/>
        <v>0</v>
      </c>
      <c r="Q57" s="14">
        <f t="shared" si="12"/>
        <v>0</v>
      </c>
      <c r="R57" s="14"/>
    </row>
    <row r="58" spans="1:19" ht="20.149999999999999" customHeight="1" x14ac:dyDescent="0.35">
      <c r="A58" s="2" t="s">
        <v>116</v>
      </c>
      <c r="B58" s="2" t="s">
        <v>40</v>
      </c>
      <c r="C58" s="47" t="s">
        <v>15</v>
      </c>
      <c r="D58" s="26" t="s">
        <v>84</v>
      </c>
      <c r="E58" s="42">
        <v>70</v>
      </c>
      <c r="F58" s="43">
        <v>8.5</v>
      </c>
      <c r="G58" s="32">
        <f t="shared" si="6"/>
        <v>57.5</v>
      </c>
      <c r="H58" s="4"/>
      <c r="I58" s="4"/>
      <c r="J58" s="4"/>
      <c r="K58" s="76"/>
      <c r="L58" s="76"/>
      <c r="M58" s="76"/>
      <c r="N58" s="75"/>
      <c r="O58" s="82"/>
      <c r="P58" s="65">
        <f t="shared" si="7"/>
        <v>0</v>
      </c>
      <c r="Q58" s="14">
        <f t="shared" si="9"/>
        <v>0</v>
      </c>
      <c r="R58" s="14">
        <f t="shared" si="10"/>
        <v>0</v>
      </c>
    </row>
    <row r="59" spans="1:19" ht="20.149999999999999" customHeight="1" x14ac:dyDescent="0.35">
      <c r="A59" s="2" t="s">
        <v>117</v>
      </c>
      <c r="B59" s="2" t="s">
        <v>107</v>
      </c>
      <c r="C59" s="47" t="s">
        <v>15</v>
      </c>
      <c r="D59" s="26" t="s">
        <v>42</v>
      </c>
      <c r="E59" s="42">
        <v>45</v>
      </c>
      <c r="F59" s="43">
        <v>0</v>
      </c>
      <c r="G59" s="32">
        <f t="shared" si="6"/>
        <v>31.499999999999996</v>
      </c>
      <c r="H59" s="4"/>
      <c r="I59" s="4"/>
      <c r="J59" s="77"/>
      <c r="K59" s="78"/>
      <c r="L59" s="78"/>
      <c r="M59" s="78"/>
      <c r="N59" s="83"/>
      <c r="O59" s="84"/>
      <c r="P59" s="65">
        <f t="shared" si="7"/>
        <v>0</v>
      </c>
      <c r="Q59" s="14">
        <f t="shared" si="9"/>
        <v>0</v>
      </c>
      <c r="R59" s="14">
        <f t="shared" si="10"/>
        <v>0</v>
      </c>
    </row>
    <row r="60" spans="1:19" ht="5.15" customHeight="1" x14ac:dyDescent="0.35">
      <c r="A60" s="48"/>
      <c r="B60" s="49"/>
      <c r="C60" s="49"/>
      <c r="D60" s="49"/>
      <c r="E60" s="50"/>
      <c r="F60" s="50"/>
      <c r="G60" s="58"/>
      <c r="H60" s="79"/>
      <c r="I60" s="79"/>
      <c r="J60" s="80"/>
      <c r="K60" s="80"/>
      <c r="L60" s="80"/>
      <c r="M60" s="80"/>
      <c r="N60" s="85"/>
      <c r="O60" s="86"/>
      <c r="P60" s="72"/>
      <c r="Q60" s="72"/>
      <c r="R60" s="101"/>
      <c r="S60" s="5"/>
    </row>
    <row r="61" spans="1:19" s="1" customFormat="1" ht="20.149999999999999" customHeight="1" x14ac:dyDescent="0.35">
      <c r="A61" s="22" t="s">
        <v>23</v>
      </c>
      <c r="B61" s="23"/>
      <c r="C61" s="23"/>
      <c r="D61" s="30"/>
      <c r="E61" s="40"/>
      <c r="F61" s="41"/>
      <c r="G61" s="24"/>
      <c r="H61" s="27">
        <v>116</v>
      </c>
      <c r="I61" s="27">
        <v>128</v>
      </c>
      <c r="J61" s="27">
        <v>140</v>
      </c>
      <c r="K61" s="27">
        <v>152</v>
      </c>
      <c r="L61" s="27">
        <v>164</v>
      </c>
      <c r="M61" s="70" t="s">
        <v>81</v>
      </c>
      <c r="N61" s="87"/>
      <c r="O61" s="12"/>
      <c r="P61" s="74"/>
      <c r="Q61" s="11"/>
      <c r="R61" s="100"/>
    </row>
    <row r="62" spans="1:19" ht="20.149999999999999" customHeight="1" x14ac:dyDescent="0.35">
      <c r="A62" s="2" t="s">
        <v>122</v>
      </c>
      <c r="B62" s="2" t="s">
        <v>48</v>
      </c>
      <c r="C62" s="47" t="s">
        <v>93</v>
      </c>
      <c r="D62" s="26" t="s">
        <v>78</v>
      </c>
      <c r="E62" s="42">
        <v>25</v>
      </c>
      <c r="F62" s="43">
        <v>8.5</v>
      </c>
      <c r="G62" s="32">
        <f t="shared" ref="G62:G74" si="13">(E62*0.7)+F62</f>
        <v>26</v>
      </c>
      <c r="H62" s="4"/>
      <c r="I62" s="4"/>
      <c r="J62" s="4"/>
      <c r="K62" s="76"/>
      <c r="L62" s="76"/>
      <c r="M62" s="10"/>
      <c r="N62" s="88"/>
      <c r="O62" s="89"/>
      <c r="P62" s="73">
        <f t="shared" ref="P62:P74" si="14">SUM(H62:O62)</f>
        <v>0</v>
      </c>
      <c r="Q62" s="69">
        <f t="shared" si="9"/>
        <v>0</v>
      </c>
      <c r="R62" s="14">
        <f t="shared" ref="R62:R74" si="15">(E62/2+F62)*P62</f>
        <v>0</v>
      </c>
    </row>
    <row r="63" spans="1:19" ht="20.149999999999999" customHeight="1" x14ac:dyDescent="0.35">
      <c r="A63" s="2" t="s">
        <v>50</v>
      </c>
      <c r="B63" s="2" t="s">
        <v>85</v>
      </c>
      <c r="C63" s="47" t="s">
        <v>15</v>
      </c>
      <c r="D63" s="26" t="s">
        <v>78</v>
      </c>
      <c r="E63" s="42">
        <v>25</v>
      </c>
      <c r="F63" s="43">
        <v>0</v>
      </c>
      <c r="G63" s="32">
        <f t="shared" si="13"/>
        <v>17.5</v>
      </c>
      <c r="H63" s="4"/>
      <c r="I63" s="4"/>
      <c r="J63" s="4"/>
      <c r="K63" s="76"/>
      <c r="L63" s="76"/>
      <c r="M63" s="10"/>
      <c r="N63" s="88"/>
      <c r="O63" s="89"/>
      <c r="P63" s="71">
        <f>SUM(H63:O63)</f>
        <v>0</v>
      </c>
      <c r="Q63" s="14">
        <f>SUM(P63*G63)</f>
        <v>0</v>
      </c>
      <c r="R63" s="14">
        <f t="shared" si="15"/>
        <v>0</v>
      </c>
    </row>
    <row r="64" spans="1:19" s="1" customFormat="1" ht="20.149999999999999" customHeight="1" x14ac:dyDescent="0.35">
      <c r="A64" s="2" t="s">
        <v>123</v>
      </c>
      <c r="B64" s="2" t="s">
        <v>49</v>
      </c>
      <c r="C64" s="47" t="s">
        <v>93</v>
      </c>
      <c r="D64" s="26" t="s">
        <v>77</v>
      </c>
      <c r="E64" s="42">
        <v>20</v>
      </c>
      <c r="F64" s="43">
        <v>8.5</v>
      </c>
      <c r="G64" s="32">
        <f t="shared" si="13"/>
        <v>22.5</v>
      </c>
      <c r="H64" s="93"/>
      <c r="I64" s="93"/>
      <c r="J64" s="93"/>
      <c r="K64" s="94"/>
      <c r="L64" s="94"/>
      <c r="M64" s="95"/>
      <c r="N64" s="88"/>
      <c r="O64" s="89"/>
      <c r="P64" s="71">
        <f>SUM(H64:O64)</f>
        <v>0</v>
      </c>
      <c r="Q64" s="14">
        <f>SUM(P64*G64)</f>
        <v>0</v>
      </c>
      <c r="R64" s="14">
        <f t="shared" si="15"/>
        <v>0</v>
      </c>
    </row>
    <row r="65" spans="1:18" ht="20.149999999999999" customHeight="1" x14ac:dyDescent="0.35">
      <c r="A65" s="26" t="s">
        <v>51</v>
      </c>
      <c r="B65" s="2" t="s">
        <v>86</v>
      </c>
      <c r="C65" s="47" t="s">
        <v>15</v>
      </c>
      <c r="D65" s="26" t="s">
        <v>77</v>
      </c>
      <c r="E65" s="42">
        <v>25</v>
      </c>
      <c r="F65" s="43">
        <v>0</v>
      </c>
      <c r="G65" s="32">
        <f t="shared" si="13"/>
        <v>17.5</v>
      </c>
      <c r="H65" s="4"/>
      <c r="I65" s="4"/>
      <c r="J65" s="4"/>
      <c r="K65" s="76"/>
      <c r="L65" s="76"/>
      <c r="M65" s="10"/>
      <c r="N65" s="88"/>
      <c r="O65" s="89"/>
      <c r="P65" s="71">
        <f>SUM(H65:O65)</f>
        <v>0</v>
      </c>
      <c r="Q65" s="14">
        <f>SUM(P65*G65)</f>
        <v>0</v>
      </c>
      <c r="R65" s="14">
        <f t="shared" si="15"/>
        <v>0</v>
      </c>
    </row>
    <row r="66" spans="1:18" ht="20.149999999999999" customHeight="1" x14ac:dyDescent="0.35">
      <c r="A66" s="2" t="s">
        <v>124</v>
      </c>
      <c r="B66" s="2" t="s">
        <v>29</v>
      </c>
      <c r="C66" s="47" t="s">
        <v>93</v>
      </c>
      <c r="D66" s="26" t="s">
        <v>77</v>
      </c>
      <c r="E66" s="42">
        <v>25</v>
      </c>
      <c r="F66" s="43">
        <v>8.5</v>
      </c>
      <c r="G66" s="32">
        <f t="shared" si="13"/>
        <v>26</v>
      </c>
      <c r="H66" s="4"/>
      <c r="I66" s="4"/>
      <c r="J66" s="77"/>
      <c r="K66" s="78"/>
      <c r="L66" s="78"/>
      <c r="M66" s="83"/>
      <c r="N66" s="88"/>
      <c r="O66" s="89"/>
      <c r="P66" s="71">
        <f t="shared" si="14"/>
        <v>0</v>
      </c>
      <c r="Q66" s="14">
        <f t="shared" ref="Q66:Q70" si="16">SUM(P66*G66)</f>
        <v>0</v>
      </c>
      <c r="R66" s="14">
        <f t="shared" si="15"/>
        <v>0</v>
      </c>
    </row>
    <row r="67" spans="1:18" ht="20.149999999999999" customHeight="1" x14ac:dyDescent="0.35">
      <c r="A67" s="2" t="s">
        <v>125</v>
      </c>
      <c r="B67" s="2" t="s">
        <v>29</v>
      </c>
      <c r="C67" s="47" t="s">
        <v>15</v>
      </c>
      <c r="D67" s="26" t="s">
        <v>77</v>
      </c>
      <c r="E67" s="42">
        <v>25</v>
      </c>
      <c r="F67" s="43">
        <v>8.5</v>
      </c>
      <c r="G67" s="32">
        <f t="shared" si="13"/>
        <v>26</v>
      </c>
      <c r="H67" s="4"/>
      <c r="I67" s="4"/>
      <c r="J67" s="77"/>
      <c r="K67" s="78"/>
      <c r="L67" s="78"/>
      <c r="M67" s="83"/>
      <c r="N67" s="88"/>
      <c r="O67" s="89"/>
      <c r="P67" s="71">
        <f t="shared" si="14"/>
        <v>0</v>
      </c>
      <c r="Q67" s="14">
        <f t="shared" ref="Q67" si="17">SUM(P67*G67)</f>
        <v>0</v>
      </c>
      <c r="R67" s="14">
        <f t="shared" ref="R67" si="18">(E67/2+F67)*P67</f>
        <v>0</v>
      </c>
    </row>
    <row r="68" spans="1:18" ht="20.149999999999999" customHeight="1" x14ac:dyDescent="0.35">
      <c r="A68" s="2" t="s">
        <v>126</v>
      </c>
      <c r="B68" s="2" t="s">
        <v>96</v>
      </c>
      <c r="C68" s="47" t="s">
        <v>15</v>
      </c>
      <c r="D68" s="26" t="s">
        <v>77</v>
      </c>
      <c r="E68" s="42">
        <v>25</v>
      </c>
      <c r="F68" s="43">
        <v>8.5</v>
      </c>
      <c r="G68" s="32">
        <f t="shared" si="13"/>
        <v>26</v>
      </c>
      <c r="H68" s="4"/>
      <c r="I68" s="4"/>
      <c r="J68" s="77"/>
      <c r="K68" s="78"/>
      <c r="L68" s="78"/>
      <c r="M68" s="83"/>
      <c r="N68" s="88"/>
      <c r="O68" s="89"/>
      <c r="P68" s="71">
        <f t="shared" si="14"/>
        <v>0</v>
      </c>
      <c r="Q68" s="14">
        <f t="shared" si="16"/>
        <v>0</v>
      </c>
      <c r="R68" s="14">
        <f t="shared" si="15"/>
        <v>0</v>
      </c>
    </row>
    <row r="69" spans="1:18" ht="20.149999999999999" customHeight="1" x14ac:dyDescent="0.35">
      <c r="A69" s="2" t="s">
        <v>127</v>
      </c>
      <c r="B69" s="2" t="s">
        <v>97</v>
      </c>
      <c r="C69" s="47" t="s">
        <v>15</v>
      </c>
      <c r="D69" s="26" t="s">
        <v>77</v>
      </c>
      <c r="E69" s="42">
        <v>40</v>
      </c>
      <c r="F69" s="43">
        <v>8.5</v>
      </c>
      <c r="G69" s="32">
        <f t="shared" si="13"/>
        <v>36.5</v>
      </c>
      <c r="H69" s="4"/>
      <c r="I69" s="4"/>
      <c r="J69" s="77"/>
      <c r="K69" s="78"/>
      <c r="L69" s="78"/>
      <c r="M69" s="83"/>
      <c r="N69" s="88"/>
      <c r="O69" s="89"/>
      <c r="P69" s="71">
        <f t="shared" si="14"/>
        <v>0</v>
      </c>
      <c r="Q69" s="14">
        <f t="shared" si="16"/>
        <v>0</v>
      </c>
      <c r="R69" s="14">
        <f t="shared" si="15"/>
        <v>0</v>
      </c>
    </row>
    <row r="70" spans="1:18" ht="20.149999999999999" customHeight="1" x14ac:dyDescent="0.35">
      <c r="A70" s="2" t="s">
        <v>52</v>
      </c>
      <c r="B70" s="2" t="s">
        <v>36</v>
      </c>
      <c r="C70" s="47" t="s">
        <v>15</v>
      </c>
      <c r="D70" s="26" t="s">
        <v>77</v>
      </c>
      <c r="E70" s="42">
        <v>35</v>
      </c>
      <c r="F70" s="43">
        <v>0</v>
      </c>
      <c r="G70" s="32">
        <f t="shared" si="13"/>
        <v>24.5</v>
      </c>
      <c r="H70" s="4"/>
      <c r="I70" s="4"/>
      <c r="J70" s="4"/>
      <c r="K70" s="76"/>
      <c r="L70" s="76"/>
      <c r="M70" s="10"/>
      <c r="N70" s="88"/>
      <c r="O70" s="89"/>
      <c r="P70" s="71">
        <f t="shared" si="14"/>
        <v>0</v>
      </c>
      <c r="Q70" s="14">
        <f t="shared" si="16"/>
        <v>0</v>
      </c>
      <c r="R70" s="14">
        <f t="shared" si="15"/>
        <v>0</v>
      </c>
    </row>
    <row r="71" spans="1:18" ht="20.149999999999999" customHeight="1" x14ac:dyDescent="0.35">
      <c r="A71" s="2" t="s">
        <v>129</v>
      </c>
      <c r="B71" s="2" t="s">
        <v>100</v>
      </c>
      <c r="C71" s="47" t="s">
        <v>15</v>
      </c>
      <c r="D71" s="26" t="s">
        <v>77</v>
      </c>
      <c r="E71" s="42">
        <v>50</v>
      </c>
      <c r="F71" s="43">
        <v>8.5</v>
      </c>
      <c r="G71" s="32">
        <f t="shared" si="13"/>
        <v>43.5</v>
      </c>
      <c r="H71" s="4"/>
      <c r="I71" s="4"/>
      <c r="J71" s="4"/>
      <c r="K71" s="76"/>
      <c r="L71" s="76"/>
      <c r="M71" s="10"/>
      <c r="N71" s="88"/>
      <c r="O71" s="89"/>
      <c r="P71" s="71">
        <f t="shared" si="14"/>
        <v>0</v>
      </c>
      <c r="Q71" s="14">
        <f t="shared" si="9"/>
        <v>0</v>
      </c>
      <c r="R71" s="14">
        <f t="shared" si="15"/>
        <v>0</v>
      </c>
    </row>
    <row r="72" spans="1:18" ht="20.149999999999999" customHeight="1" x14ac:dyDescent="0.35">
      <c r="A72" s="2" t="s">
        <v>130</v>
      </c>
      <c r="B72" s="2" t="s">
        <v>118</v>
      </c>
      <c r="C72" s="47" t="s">
        <v>103</v>
      </c>
      <c r="D72" s="26" t="s">
        <v>77</v>
      </c>
      <c r="E72" s="42">
        <v>45</v>
      </c>
      <c r="F72" s="43">
        <v>8.5</v>
      </c>
      <c r="G72" s="32">
        <f t="shared" si="13"/>
        <v>40</v>
      </c>
      <c r="H72" s="4"/>
      <c r="I72" s="4"/>
      <c r="J72" s="4"/>
      <c r="K72" s="76"/>
      <c r="L72" s="76"/>
      <c r="M72" s="10"/>
      <c r="N72" s="88"/>
      <c r="O72" s="89"/>
      <c r="P72" s="71">
        <f t="shared" si="14"/>
        <v>0</v>
      </c>
      <c r="Q72" s="14">
        <f t="shared" si="9"/>
        <v>0</v>
      </c>
      <c r="R72" s="14">
        <f t="shared" ref="R72" si="19">(E72/2+F72)*P72</f>
        <v>0</v>
      </c>
    </row>
    <row r="73" spans="1:18" ht="20.149999999999999" customHeight="1" x14ac:dyDescent="0.35">
      <c r="A73" s="110" t="s">
        <v>128</v>
      </c>
      <c r="B73" s="110" t="s">
        <v>40</v>
      </c>
      <c r="C73" s="111" t="s">
        <v>15</v>
      </c>
      <c r="D73" s="112" t="s">
        <v>77</v>
      </c>
      <c r="E73" s="113">
        <v>60</v>
      </c>
      <c r="F73" s="43">
        <v>8.5</v>
      </c>
      <c r="G73" s="114">
        <f t="shared" si="13"/>
        <v>50.5</v>
      </c>
      <c r="H73" s="81"/>
      <c r="I73" s="81"/>
      <c r="J73" s="81"/>
      <c r="K73" s="115"/>
      <c r="L73" s="116"/>
      <c r="M73" s="4"/>
      <c r="N73" s="16"/>
      <c r="O73" s="16"/>
      <c r="P73" s="65">
        <f t="shared" si="14"/>
        <v>0</v>
      </c>
      <c r="Q73" s="127">
        <f t="shared" si="9"/>
        <v>0</v>
      </c>
      <c r="R73" s="14">
        <f t="shared" si="15"/>
        <v>0</v>
      </c>
    </row>
    <row r="74" spans="1:18" ht="20.149999999999999" customHeight="1" x14ac:dyDescent="0.35">
      <c r="A74" s="2" t="s">
        <v>178</v>
      </c>
      <c r="B74" s="2" t="s">
        <v>179</v>
      </c>
      <c r="C74" s="47" t="s">
        <v>15</v>
      </c>
      <c r="D74" s="26" t="s">
        <v>77</v>
      </c>
      <c r="E74" s="42">
        <v>40</v>
      </c>
      <c r="F74" s="43">
        <v>0</v>
      </c>
      <c r="G74" s="32">
        <f t="shared" si="13"/>
        <v>28</v>
      </c>
      <c r="H74" s="4"/>
      <c r="I74" s="4"/>
      <c r="J74" s="77"/>
      <c r="K74" s="78"/>
      <c r="L74" s="78"/>
      <c r="M74" s="83"/>
      <c r="N74" s="125"/>
      <c r="O74" s="126"/>
      <c r="P74" s="71">
        <f t="shared" si="14"/>
        <v>0</v>
      </c>
      <c r="Q74" s="14">
        <f t="shared" si="9"/>
        <v>0</v>
      </c>
      <c r="R74" s="14">
        <f t="shared" si="15"/>
        <v>0</v>
      </c>
    </row>
    <row r="75" spans="1:18" s="5" customFormat="1" ht="5.15" customHeight="1" x14ac:dyDescent="0.35">
      <c r="A75" s="106"/>
      <c r="B75" s="107"/>
      <c r="C75" s="107"/>
      <c r="D75" s="107"/>
      <c r="E75" s="108"/>
      <c r="F75" s="108"/>
      <c r="G75" s="109"/>
      <c r="H75" s="107"/>
      <c r="I75" s="107"/>
      <c r="J75" s="56"/>
      <c r="K75" s="56"/>
      <c r="L75" s="56"/>
      <c r="M75" s="56"/>
      <c r="N75" s="56"/>
      <c r="O75" s="56"/>
      <c r="P75" s="56"/>
      <c r="Q75" s="117"/>
      <c r="R75" s="102"/>
    </row>
    <row r="76" spans="1:18" s="1" customFormat="1" ht="43.5" x14ac:dyDescent="0.35">
      <c r="A76" s="22" t="s">
        <v>101</v>
      </c>
      <c r="B76" s="23"/>
      <c r="C76" s="23"/>
      <c r="D76" s="30"/>
      <c r="E76" s="40"/>
      <c r="F76" s="124"/>
      <c r="G76" s="104" t="s">
        <v>144</v>
      </c>
      <c r="H76" s="103" t="s">
        <v>143</v>
      </c>
      <c r="I76" s="103" t="s">
        <v>145</v>
      </c>
      <c r="J76" s="103" t="s">
        <v>146</v>
      </c>
      <c r="K76" s="103" t="s">
        <v>147</v>
      </c>
      <c r="L76" s="103" t="s">
        <v>148</v>
      </c>
      <c r="M76" s="103" t="s">
        <v>149</v>
      </c>
      <c r="N76" s="103" t="s">
        <v>150</v>
      </c>
      <c r="O76" s="103" t="s">
        <v>151</v>
      </c>
      <c r="P76" s="33"/>
      <c r="Q76" s="31"/>
      <c r="R76" s="99"/>
    </row>
    <row r="77" spans="1:18" ht="20.149999999999999" customHeight="1" x14ac:dyDescent="0.35">
      <c r="A77" s="2" t="s">
        <v>131</v>
      </c>
      <c r="B77" s="2" t="s">
        <v>39</v>
      </c>
      <c r="C77" s="47" t="s">
        <v>15</v>
      </c>
      <c r="D77" s="26" t="s">
        <v>38</v>
      </c>
      <c r="E77" s="42">
        <v>60</v>
      </c>
      <c r="F77" s="43">
        <v>8.5</v>
      </c>
      <c r="G77" s="32">
        <f t="shared" ref="G77:G83" si="20">(E77*0.7)+F77</f>
        <v>50.5</v>
      </c>
      <c r="H77" s="4"/>
      <c r="I77" s="4"/>
      <c r="J77" s="4"/>
      <c r="K77" s="78"/>
      <c r="L77" s="78"/>
      <c r="M77" s="78"/>
      <c r="N77" s="78"/>
      <c r="O77" s="78"/>
      <c r="P77" s="71">
        <f t="shared" ref="P77:P83" si="21">SUM(H77:O77)</f>
        <v>0</v>
      </c>
      <c r="Q77" s="14">
        <f t="shared" ref="Q77" si="22">SUM(P77*G77)</f>
        <v>0</v>
      </c>
      <c r="R77" s="14">
        <f t="shared" ref="R77" si="23">(E77/2+F77)*P77</f>
        <v>0</v>
      </c>
    </row>
    <row r="78" spans="1:18" ht="20.149999999999999" customHeight="1" x14ac:dyDescent="0.35">
      <c r="A78" s="2" t="s">
        <v>132</v>
      </c>
      <c r="B78" s="2" t="s">
        <v>137</v>
      </c>
      <c r="C78" s="47" t="s">
        <v>15</v>
      </c>
      <c r="D78" s="26" t="s">
        <v>77</v>
      </c>
      <c r="E78" s="42">
        <v>55</v>
      </c>
      <c r="F78" s="43">
        <v>8.5</v>
      </c>
      <c r="G78" s="32">
        <f t="shared" si="20"/>
        <v>47</v>
      </c>
      <c r="H78" s="4"/>
      <c r="I78" s="4"/>
      <c r="J78" s="4"/>
      <c r="K78" s="78"/>
      <c r="L78" s="78"/>
      <c r="M78" s="78"/>
      <c r="N78" s="78"/>
      <c r="O78" s="75"/>
      <c r="P78" s="71">
        <f t="shared" si="21"/>
        <v>0</v>
      </c>
      <c r="Q78" s="14">
        <f>SUM(P78*G78)</f>
        <v>0</v>
      </c>
      <c r="R78" s="14">
        <f>(E78/2+F78)*P78</f>
        <v>0</v>
      </c>
    </row>
    <row r="79" spans="1:18" ht="20.149999999999999" customHeight="1" x14ac:dyDescent="0.35">
      <c r="A79" s="2" t="s">
        <v>133</v>
      </c>
      <c r="B79" s="2" t="s">
        <v>135</v>
      </c>
      <c r="C79" s="47" t="s">
        <v>15</v>
      </c>
      <c r="D79" s="26" t="s">
        <v>38</v>
      </c>
      <c r="E79" s="42">
        <v>130</v>
      </c>
      <c r="F79" s="43">
        <v>8.5</v>
      </c>
      <c r="G79" s="32">
        <f t="shared" si="20"/>
        <v>99.5</v>
      </c>
      <c r="H79" s="4"/>
      <c r="I79" s="4"/>
      <c r="J79" s="4"/>
      <c r="K79" s="78"/>
      <c r="L79" s="78"/>
      <c r="M79" s="78"/>
      <c r="N79" s="78"/>
      <c r="O79" s="78"/>
      <c r="P79" s="71">
        <f t="shared" si="21"/>
        <v>0</v>
      </c>
      <c r="Q79" s="14">
        <f t="shared" ref="Q79:Q82" si="24">SUM(P79*G79)</f>
        <v>0</v>
      </c>
      <c r="R79" s="14">
        <f t="shared" ref="R79" si="25">(E79/2+F79)*P79</f>
        <v>0</v>
      </c>
    </row>
    <row r="80" spans="1:18" ht="20.149999999999999" customHeight="1" x14ac:dyDescent="0.35">
      <c r="A80" s="2" t="s">
        <v>134</v>
      </c>
      <c r="B80" s="2" t="s">
        <v>136</v>
      </c>
      <c r="C80" s="47" t="s">
        <v>15</v>
      </c>
      <c r="D80" s="26" t="s">
        <v>77</v>
      </c>
      <c r="E80" s="42">
        <v>110</v>
      </c>
      <c r="F80" s="43">
        <v>8.5</v>
      </c>
      <c r="G80" s="32">
        <f t="shared" si="20"/>
        <v>85.5</v>
      </c>
      <c r="H80" s="75"/>
      <c r="I80" s="4"/>
      <c r="J80" s="4"/>
      <c r="K80" s="78"/>
      <c r="L80" s="78"/>
      <c r="M80" s="78"/>
      <c r="N80" s="78"/>
      <c r="O80" s="75"/>
      <c r="P80" s="71">
        <f t="shared" si="21"/>
        <v>0</v>
      </c>
      <c r="Q80" s="14">
        <f t="shared" si="24"/>
        <v>0</v>
      </c>
      <c r="R80" s="14"/>
    </row>
    <row r="81" spans="1:18" ht="20.149999999999999" customHeight="1" x14ac:dyDescent="0.35">
      <c r="A81" s="2" t="s">
        <v>194</v>
      </c>
      <c r="B81" s="2" t="s">
        <v>195</v>
      </c>
      <c r="C81" s="47" t="s">
        <v>15</v>
      </c>
      <c r="D81" s="26" t="s">
        <v>38</v>
      </c>
      <c r="E81" s="42">
        <v>160</v>
      </c>
      <c r="F81" s="43">
        <v>8.5</v>
      </c>
      <c r="G81" s="32">
        <f t="shared" si="20"/>
        <v>120.5</v>
      </c>
      <c r="H81" s="75"/>
      <c r="I81" s="4"/>
      <c r="J81" s="4"/>
      <c r="K81" s="78"/>
      <c r="L81" s="78"/>
      <c r="M81" s="78"/>
      <c r="N81" s="78"/>
      <c r="O81" s="75"/>
      <c r="P81" s="71">
        <f t="shared" si="21"/>
        <v>0</v>
      </c>
      <c r="Q81" s="14">
        <f t="shared" si="24"/>
        <v>0</v>
      </c>
      <c r="R81" s="14"/>
    </row>
    <row r="82" spans="1:18" ht="20.149999999999999" customHeight="1" x14ac:dyDescent="0.35">
      <c r="A82" s="2" t="s">
        <v>138</v>
      </c>
      <c r="B82" s="2" t="s">
        <v>139</v>
      </c>
      <c r="C82" s="47" t="s">
        <v>15</v>
      </c>
      <c r="D82" s="26" t="s">
        <v>141</v>
      </c>
      <c r="E82" s="42">
        <v>20</v>
      </c>
      <c r="F82" s="43">
        <v>0</v>
      </c>
      <c r="G82" s="32">
        <f t="shared" si="20"/>
        <v>14</v>
      </c>
      <c r="H82" s="75"/>
      <c r="I82" s="75"/>
      <c r="J82" s="4"/>
      <c r="K82" s="78"/>
      <c r="L82" s="78"/>
      <c r="M82" s="75"/>
      <c r="N82" s="75"/>
      <c r="O82" s="75"/>
      <c r="P82" s="71">
        <f t="shared" si="21"/>
        <v>0</v>
      </c>
      <c r="Q82" s="14">
        <f t="shared" si="24"/>
        <v>0</v>
      </c>
      <c r="R82" s="14">
        <f>(E82/2+F82)*P82</f>
        <v>0</v>
      </c>
    </row>
    <row r="83" spans="1:18" ht="20.149999999999999" customHeight="1" x14ac:dyDescent="0.35">
      <c r="A83" s="2" t="s">
        <v>140</v>
      </c>
      <c r="B83" s="2" t="s">
        <v>142</v>
      </c>
      <c r="C83" s="47" t="s">
        <v>15</v>
      </c>
      <c r="D83" s="26"/>
      <c r="E83" s="42">
        <v>25</v>
      </c>
      <c r="F83" s="43">
        <v>0</v>
      </c>
      <c r="G83" s="32">
        <f t="shared" si="20"/>
        <v>17.5</v>
      </c>
      <c r="H83" s="4"/>
      <c r="I83" s="4"/>
      <c r="J83" s="4"/>
      <c r="K83" s="78"/>
      <c r="L83" s="78"/>
      <c r="M83" s="75"/>
      <c r="N83" s="75"/>
      <c r="O83" s="75"/>
      <c r="P83" s="71">
        <f t="shared" si="21"/>
        <v>0</v>
      </c>
      <c r="Q83" s="14">
        <f>SUM(P83*G83)</f>
        <v>0</v>
      </c>
      <c r="R83" s="100"/>
    </row>
    <row r="84" spans="1:18" s="5" customFormat="1" ht="5.15" customHeight="1" x14ac:dyDescent="0.35">
      <c r="A84" s="52"/>
      <c r="B84" s="53"/>
      <c r="C84" s="53"/>
      <c r="D84" s="53"/>
      <c r="E84" s="54"/>
      <c r="F84" s="54"/>
      <c r="G84" s="55"/>
      <c r="H84" s="53"/>
      <c r="I84" s="53"/>
      <c r="J84" s="90"/>
      <c r="K84" s="90"/>
      <c r="L84" s="56"/>
      <c r="M84" s="56"/>
      <c r="N84" s="56"/>
      <c r="O84" s="56"/>
      <c r="P84" s="56"/>
      <c r="Q84" s="57"/>
      <c r="R84" s="102"/>
    </row>
    <row r="85" spans="1:18" s="1" customFormat="1" ht="29" x14ac:dyDescent="0.35">
      <c r="A85" s="22" t="s">
        <v>166</v>
      </c>
      <c r="B85" s="23"/>
      <c r="C85" s="23"/>
      <c r="D85" s="30"/>
      <c r="E85" s="40"/>
      <c r="F85" s="41"/>
      <c r="G85" s="24"/>
      <c r="H85" s="103" t="s">
        <v>172</v>
      </c>
      <c r="I85" s="105" t="s">
        <v>173</v>
      </c>
      <c r="J85" s="103" t="s">
        <v>174</v>
      </c>
      <c r="K85" s="103" t="s">
        <v>176</v>
      </c>
      <c r="L85" s="103" t="s">
        <v>175</v>
      </c>
      <c r="M85" s="103" t="s">
        <v>177</v>
      </c>
      <c r="N85" s="10"/>
      <c r="O85" s="10"/>
      <c r="P85" s="33"/>
      <c r="Q85" s="11"/>
      <c r="R85" s="100"/>
    </row>
    <row r="86" spans="1:18" ht="20.149999999999999" customHeight="1" x14ac:dyDescent="0.35">
      <c r="A86" s="26" t="s">
        <v>167</v>
      </c>
      <c r="B86" s="26" t="s">
        <v>166</v>
      </c>
      <c r="C86" s="47" t="s">
        <v>15</v>
      </c>
      <c r="D86" s="4" t="s">
        <v>16</v>
      </c>
      <c r="E86" s="42">
        <v>13</v>
      </c>
      <c r="F86" s="43">
        <v>0</v>
      </c>
      <c r="G86" s="32">
        <f t="shared" ref="G86:G89" si="26">(E86*0.7)+F86</f>
        <v>9.1</v>
      </c>
      <c r="H86" s="36"/>
      <c r="I86" s="36"/>
      <c r="J86" s="36"/>
      <c r="K86" s="36"/>
      <c r="L86" s="36"/>
      <c r="M86" s="4"/>
      <c r="N86" s="16"/>
      <c r="O86" s="89"/>
      <c r="P86" s="68">
        <f t="shared" ref="P86" si="27">SUM(H86:O86)</f>
        <v>0</v>
      </c>
      <c r="Q86" s="69">
        <f t="shared" ref="Q86:Q89" si="28">SUM(P86*G86)</f>
        <v>0</v>
      </c>
      <c r="R86" s="14">
        <f t="shared" ref="R86:R89" si="29">(E86/2+F86)*P86</f>
        <v>0</v>
      </c>
    </row>
    <row r="87" spans="1:18" ht="20.149999999999999" customHeight="1" x14ac:dyDescent="0.35">
      <c r="A87" s="26" t="s">
        <v>168</v>
      </c>
      <c r="B87" s="26" t="s">
        <v>166</v>
      </c>
      <c r="C87" s="47" t="s">
        <v>93</v>
      </c>
      <c r="D87" s="4" t="s">
        <v>16</v>
      </c>
      <c r="E87" s="42">
        <v>13</v>
      </c>
      <c r="F87" s="43">
        <v>0</v>
      </c>
      <c r="G87" s="32">
        <f t="shared" si="26"/>
        <v>9.1</v>
      </c>
      <c r="H87" s="36"/>
      <c r="I87" s="36"/>
      <c r="J87" s="36"/>
      <c r="K87" s="36"/>
      <c r="L87" s="36"/>
      <c r="M87" s="4"/>
      <c r="N87" s="16"/>
      <c r="O87" s="89"/>
      <c r="P87" s="65">
        <f>SUM(H87:O87)</f>
        <v>0</v>
      </c>
      <c r="Q87" s="14">
        <f t="shared" si="28"/>
        <v>0</v>
      </c>
      <c r="R87" s="14">
        <f t="shared" si="29"/>
        <v>0</v>
      </c>
    </row>
    <row r="88" spans="1:18" ht="20.149999999999999" customHeight="1" x14ac:dyDescent="0.35">
      <c r="A88" s="35" t="s">
        <v>170</v>
      </c>
      <c r="B88" s="26" t="s">
        <v>169</v>
      </c>
      <c r="C88" s="47" t="s">
        <v>15</v>
      </c>
      <c r="D88" s="4" t="s">
        <v>16</v>
      </c>
      <c r="E88" s="42">
        <v>13</v>
      </c>
      <c r="F88" s="43">
        <v>0</v>
      </c>
      <c r="G88" s="32">
        <f t="shared" si="26"/>
        <v>9.1</v>
      </c>
      <c r="H88" s="36"/>
      <c r="I88" s="36"/>
      <c r="J88" s="36"/>
      <c r="K88" s="36"/>
      <c r="L88" s="36"/>
      <c r="M88" s="4"/>
      <c r="N88" s="16"/>
      <c r="O88" s="89"/>
      <c r="P88" s="65">
        <f t="shared" ref="P88:P89" si="30">SUM(H88:O88)</f>
        <v>0</v>
      </c>
      <c r="Q88" s="14">
        <f t="shared" si="28"/>
        <v>0</v>
      </c>
      <c r="R88" s="14">
        <f t="shared" si="29"/>
        <v>0</v>
      </c>
    </row>
    <row r="89" spans="1:18" ht="20.149999999999999" customHeight="1" x14ac:dyDescent="0.35">
      <c r="A89" s="35" t="s">
        <v>171</v>
      </c>
      <c r="B89" s="26" t="s">
        <v>169</v>
      </c>
      <c r="C89" s="47" t="s">
        <v>93</v>
      </c>
      <c r="D89" s="4" t="s">
        <v>16</v>
      </c>
      <c r="E89" s="42">
        <v>13</v>
      </c>
      <c r="F89" s="45">
        <v>0</v>
      </c>
      <c r="G89" s="32">
        <f t="shared" si="26"/>
        <v>9.1</v>
      </c>
      <c r="H89" s="36"/>
      <c r="I89" s="36"/>
      <c r="J89" s="36"/>
      <c r="K89" s="36"/>
      <c r="L89" s="36"/>
      <c r="M89" s="4"/>
      <c r="N89" s="16"/>
      <c r="O89" s="89"/>
      <c r="P89" s="65">
        <f t="shared" si="30"/>
        <v>0</v>
      </c>
      <c r="Q89" s="14">
        <f t="shared" si="28"/>
        <v>0</v>
      </c>
      <c r="R89" s="14">
        <f t="shared" si="29"/>
        <v>0</v>
      </c>
    </row>
    <row r="90" spans="1:18" s="5" customFormat="1" ht="5.15" customHeight="1" x14ac:dyDescent="0.35">
      <c r="A90" s="52"/>
      <c r="B90" s="53"/>
      <c r="C90" s="53"/>
      <c r="D90" s="53"/>
      <c r="E90" s="54"/>
      <c r="F90" s="54"/>
      <c r="G90" s="55"/>
      <c r="H90" s="53"/>
      <c r="I90" s="53"/>
      <c r="J90" s="90"/>
      <c r="K90" s="90"/>
      <c r="L90" s="56"/>
      <c r="M90" s="56"/>
      <c r="N90" s="56"/>
      <c r="O90" s="56"/>
      <c r="P90" s="56"/>
      <c r="Q90" s="57"/>
      <c r="R90" s="102"/>
    </row>
    <row r="91" spans="1:18" s="1" customFormat="1" ht="20.149999999999999" customHeight="1" x14ac:dyDescent="0.35">
      <c r="A91" s="22" t="s">
        <v>53</v>
      </c>
      <c r="B91" s="23"/>
      <c r="C91" s="23"/>
      <c r="D91" s="30"/>
      <c r="E91" s="40"/>
      <c r="F91" s="41"/>
      <c r="G91" s="24"/>
      <c r="H91" s="27" t="s">
        <v>25</v>
      </c>
      <c r="I91" s="23"/>
      <c r="J91" s="23"/>
      <c r="K91" s="23"/>
      <c r="L91" s="23"/>
      <c r="M91" s="23"/>
      <c r="N91" s="23"/>
      <c r="O91" s="23"/>
      <c r="P91" s="33"/>
      <c r="Q91" s="11"/>
      <c r="R91" s="100"/>
    </row>
    <row r="92" spans="1:18" ht="20.149999999999999" customHeight="1" x14ac:dyDescent="0.35">
      <c r="A92" s="26" t="s">
        <v>152</v>
      </c>
      <c r="B92" s="26" t="s">
        <v>54</v>
      </c>
      <c r="C92" s="47" t="s">
        <v>15</v>
      </c>
      <c r="D92" s="4" t="s">
        <v>16</v>
      </c>
      <c r="E92" s="42">
        <v>38</v>
      </c>
      <c r="F92" s="43">
        <v>4</v>
      </c>
      <c r="G92" s="32">
        <f t="shared" ref="G92:G97" si="31">(E92*0.7)+F92</f>
        <v>30.599999999999998</v>
      </c>
      <c r="H92" s="36"/>
      <c r="I92" s="88"/>
      <c r="J92" s="16"/>
      <c r="K92" s="16"/>
      <c r="L92" s="16"/>
      <c r="M92" s="16"/>
      <c r="N92" s="16"/>
      <c r="O92" s="89"/>
      <c r="P92" s="65">
        <f t="shared" ref="P92:P103" si="32">SUM(H92:O92)</f>
        <v>0</v>
      </c>
      <c r="Q92" s="14">
        <f t="shared" ref="Q92:Q105" si="33">SUM(P92*G92)</f>
        <v>0</v>
      </c>
      <c r="R92" s="14">
        <f t="shared" ref="R92:R97" si="34">(E92/2+F92)*P92</f>
        <v>0</v>
      </c>
    </row>
    <row r="93" spans="1:18" ht="20.149999999999999" customHeight="1" x14ac:dyDescent="0.35">
      <c r="A93" s="26" t="s">
        <v>153</v>
      </c>
      <c r="B93" s="26" t="s">
        <v>55</v>
      </c>
      <c r="C93" s="47" t="s">
        <v>15</v>
      </c>
      <c r="D93" s="4" t="s">
        <v>16</v>
      </c>
      <c r="E93" s="42">
        <v>33</v>
      </c>
      <c r="F93" s="43">
        <v>4</v>
      </c>
      <c r="G93" s="32">
        <f t="shared" si="31"/>
        <v>27.099999999999998</v>
      </c>
      <c r="H93" s="36"/>
      <c r="I93" s="88"/>
      <c r="J93" s="16"/>
      <c r="K93" s="16"/>
      <c r="L93" s="16"/>
      <c r="M93" s="16"/>
      <c r="N93" s="16"/>
      <c r="O93" s="89"/>
      <c r="P93" s="65">
        <f>SUM(H93:O93)</f>
        <v>0</v>
      </c>
      <c r="Q93" s="14">
        <f t="shared" si="33"/>
        <v>0</v>
      </c>
      <c r="R93" s="14">
        <f t="shared" si="34"/>
        <v>0</v>
      </c>
    </row>
    <row r="94" spans="1:18" ht="20.149999999999999" customHeight="1" x14ac:dyDescent="0.35">
      <c r="A94" s="35" t="s">
        <v>154</v>
      </c>
      <c r="B94" s="26" t="s">
        <v>56</v>
      </c>
      <c r="C94" s="47" t="s">
        <v>15</v>
      </c>
      <c r="D94" s="4" t="s">
        <v>16</v>
      </c>
      <c r="E94" s="42">
        <v>38</v>
      </c>
      <c r="F94" s="43">
        <v>4</v>
      </c>
      <c r="G94" s="32">
        <f t="shared" si="31"/>
        <v>30.599999999999998</v>
      </c>
      <c r="H94" s="36"/>
      <c r="I94" s="88"/>
      <c r="J94" s="16"/>
      <c r="K94" s="16"/>
      <c r="L94" s="16"/>
      <c r="M94" s="16"/>
      <c r="N94" s="16"/>
      <c r="O94" s="89"/>
      <c r="P94" s="65">
        <f t="shared" si="32"/>
        <v>0</v>
      </c>
      <c r="Q94" s="14">
        <f t="shared" si="33"/>
        <v>0</v>
      </c>
      <c r="R94" s="14">
        <f t="shared" si="34"/>
        <v>0</v>
      </c>
    </row>
    <row r="95" spans="1:18" ht="20.149999999999999" customHeight="1" x14ac:dyDescent="0.35">
      <c r="A95" s="35" t="s">
        <v>155</v>
      </c>
      <c r="B95" s="26" t="s">
        <v>57</v>
      </c>
      <c r="C95" s="47" t="s">
        <v>15</v>
      </c>
      <c r="D95" s="4" t="s">
        <v>16</v>
      </c>
      <c r="E95" s="44">
        <v>45</v>
      </c>
      <c r="F95" s="45">
        <v>4</v>
      </c>
      <c r="G95" s="32">
        <f t="shared" si="31"/>
        <v>35.5</v>
      </c>
      <c r="H95" s="36"/>
      <c r="I95" s="88"/>
      <c r="J95" s="16"/>
      <c r="K95" s="16"/>
      <c r="L95" s="16"/>
      <c r="M95" s="16"/>
      <c r="N95" s="16"/>
      <c r="O95" s="89"/>
      <c r="P95" s="65">
        <f t="shared" si="32"/>
        <v>0</v>
      </c>
      <c r="Q95" s="14">
        <f t="shared" si="33"/>
        <v>0</v>
      </c>
      <c r="R95" s="14">
        <f t="shared" si="34"/>
        <v>0</v>
      </c>
    </row>
    <row r="96" spans="1:18" ht="20.149999999999999" customHeight="1" x14ac:dyDescent="0.35">
      <c r="A96" s="26" t="s">
        <v>156</v>
      </c>
      <c r="B96" s="26" t="s">
        <v>79</v>
      </c>
      <c r="C96" s="47" t="s">
        <v>15</v>
      </c>
      <c r="D96" s="4" t="s">
        <v>16</v>
      </c>
      <c r="E96" s="42">
        <v>18</v>
      </c>
      <c r="F96" s="43">
        <v>4</v>
      </c>
      <c r="G96" s="32">
        <f t="shared" si="31"/>
        <v>16.600000000000001</v>
      </c>
      <c r="H96" s="4"/>
      <c r="I96" s="91"/>
      <c r="P96" s="68">
        <f>SUM(H96:O96)</f>
        <v>0</v>
      </c>
      <c r="Q96" s="69">
        <f>SUM(P96*G96)</f>
        <v>0</v>
      </c>
      <c r="R96" s="14">
        <f t="shared" si="34"/>
        <v>0</v>
      </c>
    </row>
    <row r="97" spans="1:20" ht="20.149999999999999" customHeight="1" x14ac:dyDescent="0.35">
      <c r="A97" s="26" t="s">
        <v>157</v>
      </c>
      <c r="B97" s="26" t="s">
        <v>90</v>
      </c>
      <c r="C97" s="47" t="s">
        <v>15</v>
      </c>
      <c r="D97" s="4" t="s">
        <v>16</v>
      </c>
      <c r="E97" s="42">
        <v>15</v>
      </c>
      <c r="F97" s="43">
        <v>4</v>
      </c>
      <c r="G97" s="32">
        <f t="shared" si="31"/>
        <v>14.5</v>
      </c>
      <c r="H97" s="4"/>
      <c r="I97" s="91"/>
      <c r="P97" s="68">
        <f>SUM(H97:O97)</f>
        <v>0</v>
      </c>
      <c r="Q97" s="69">
        <f>SUM(P97*G97)</f>
        <v>0</v>
      </c>
      <c r="R97" s="14">
        <f t="shared" si="34"/>
        <v>0</v>
      </c>
    </row>
    <row r="98" spans="1:20" ht="20.149999999999999" customHeight="1" x14ac:dyDescent="0.35">
      <c r="A98" s="35" t="s">
        <v>158</v>
      </c>
      <c r="B98" s="26" t="s">
        <v>159</v>
      </c>
      <c r="C98" s="47" t="s">
        <v>15</v>
      </c>
      <c r="D98" s="4" t="s">
        <v>16</v>
      </c>
      <c r="E98" s="42">
        <v>35</v>
      </c>
      <c r="F98" s="43">
        <v>0</v>
      </c>
      <c r="G98" s="32">
        <f t="shared" ref="G98:G101" si="35">(E98*0.7)+F98</f>
        <v>24.5</v>
      </c>
      <c r="H98" s="36"/>
      <c r="I98" s="88"/>
      <c r="J98" s="16"/>
      <c r="K98" s="16"/>
      <c r="L98" s="16"/>
      <c r="M98" s="16"/>
      <c r="N98" s="16"/>
      <c r="O98" s="89"/>
      <c r="P98" s="65">
        <f t="shared" ref="P98:P99" si="36">SUM(H98:O98)</f>
        <v>0</v>
      </c>
      <c r="Q98" s="14">
        <f t="shared" ref="Q98:Q99" si="37">SUM(P98*G98)</f>
        <v>0</v>
      </c>
      <c r="R98" s="14">
        <f t="shared" ref="R98:R101" si="38">(E98/2+F98)*P98</f>
        <v>0</v>
      </c>
    </row>
    <row r="99" spans="1:20" ht="20.149999999999999" customHeight="1" x14ac:dyDescent="0.35">
      <c r="A99" s="35" t="s">
        <v>160</v>
      </c>
      <c r="B99" s="26" t="s">
        <v>161</v>
      </c>
      <c r="C99" s="47" t="s">
        <v>15</v>
      </c>
      <c r="D99" s="4" t="s">
        <v>16</v>
      </c>
      <c r="E99" s="44">
        <v>20</v>
      </c>
      <c r="F99" s="45">
        <v>0</v>
      </c>
      <c r="G99" s="32">
        <f t="shared" si="35"/>
        <v>14</v>
      </c>
      <c r="H99" s="36"/>
      <c r="I99" s="88"/>
      <c r="J99" s="16"/>
      <c r="K99" s="16"/>
      <c r="L99" s="16"/>
      <c r="M99" s="16"/>
      <c r="N99" s="16"/>
      <c r="O99" s="89"/>
      <c r="P99" s="65">
        <f t="shared" si="36"/>
        <v>0</v>
      </c>
      <c r="Q99" s="14">
        <f t="shared" si="37"/>
        <v>0</v>
      </c>
      <c r="R99" s="14">
        <f t="shared" si="38"/>
        <v>0</v>
      </c>
    </row>
    <row r="100" spans="1:20" ht="20.149999999999999" customHeight="1" x14ac:dyDescent="0.35">
      <c r="A100" s="26" t="s">
        <v>162</v>
      </c>
      <c r="B100" s="26" t="s">
        <v>164</v>
      </c>
      <c r="C100" s="47" t="s">
        <v>15</v>
      </c>
      <c r="D100" s="4" t="s">
        <v>16</v>
      </c>
      <c r="E100" s="42">
        <v>10</v>
      </c>
      <c r="F100" s="43">
        <v>0</v>
      </c>
      <c r="G100" s="32">
        <f t="shared" si="35"/>
        <v>7</v>
      </c>
      <c r="H100" s="4"/>
      <c r="I100" s="91"/>
      <c r="P100" s="68">
        <f>SUM(H100:O100)</f>
        <v>0</v>
      </c>
      <c r="Q100" s="69">
        <f>SUM(P100*G100)</f>
        <v>0</v>
      </c>
      <c r="R100" s="14">
        <f t="shared" si="38"/>
        <v>0</v>
      </c>
    </row>
    <row r="101" spans="1:20" ht="20.149999999999999" customHeight="1" x14ac:dyDescent="0.35">
      <c r="A101" s="26" t="s">
        <v>163</v>
      </c>
      <c r="B101" s="26" t="s">
        <v>165</v>
      </c>
      <c r="C101" s="47" t="s">
        <v>15</v>
      </c>
      <c r="D101" s="4" t="s">
        <v>16</v>
      </c>
      <c r="E101" s="42">
        <v>8</v>
      </c>
      <c r="F101" s="43">
        <v>0</v>
      </c>
      <c r="G101" s="32">
        <f t="shared" si="35"/>
        <v>5.6</v>
      </c>
      <c r="H101" s="4"/>
      <c r="I101" s="91"/>
      <c r="P101" s="68">
        <f>SUM(H101:O101)</f>
        <v>0</v>
      </c>
      <c r="Q101" s="69">
        <f>SUM(P101*G101)</f>
        <v>0</v>
      </c>
      <c r="R101" s="14">
        <f t="shared" si="38"/>
        <v>0</v>
      </c>
    </row>
    <row r="102" spans="1:20" ht="20.149999999999999" customHeight="1" x14ac:dyDescent="0.35">
      <c r="A102" s="62"/>
      <c r="B102" s="12"/>
      <c r="C102" s="25"/>
      <c r="D102" s="10"/>
      <c r="E102" s="44"/>
      <c r="F102" s="63"/>
      <c r="G102" s="60"/>
      <c r="H102" s="27" t="s">
        <v>61</v>
      </c>
      <c r="I102" s="31" t="s">
        <v>62</v>
      </c>
      <c r="J102" s="27" t="s">
        <v>63</v>
      </c>
      <c r="K102" s="27" t="s">
        <v>64</v>
      </c>
      <c r="L102" s="27" t="s">
        <v>65</v>
      </c>
      <c r="M102" s="27" t="s">
        <v>66</v>
      </c>
      <c r="N102" s="27" t="s">
        <v>67</v>
      </c>
      <c r="O102" s="27" t="s">
        <v>68</v>
      </c>
      <c r="P102" s="36"/>
      <c r="Q102" s="11"/>
      <c r="R102" s="100"/>
    </row>
    <row r="103" spans="1:20" ht="20.149999999999999" customHeight="1" x14ac:dyDescent="0.35">
      <c r="A103" s="35" t="s">
        <v>59</v>
      </c>
      <c r="B103" s="2" t="s">
        <v>58</v>
      </c>
      <c r="C103" s="47" t="s">
        <v>15</v>
      </c>
      <c r="D103" s="61" t="s">
        <v>60</v>
      </c>
      <c r="E103" s="42">
        <v>28</v>
      </c>
      <c r="F103" s="43">
        <v>0</v>
      </c>
      <c r="G103" s="32">
        <f>(E103*0.8)+F103</f>
        <v>22.400000000000002</v>
      </c>
      <c r="H103" s="36"/>
      <c r="I103" s="36"/>
      <c r="J103" s="36"/>
      <c r="K103" s="36"/>
      <c r="L103" s="36"/>
      <c r="M103" s="36"/>
      <c r="N103" s="36"/>
      <c r="O103" s="81"/>
      <c r="P103" s="65">
        <f t="shared" si="32"/>
        <v>0</v>
      </c>
      <c r="Q103" s="14">
        <f t="shared" si="33"/>
        <v>0</v>
      </c>
      <c r="R103" s="14">
        <f>(E103*0.7+F103)*P103</f>
        <v>0</v>
      </c>
    </row>
    <row r="104" spans="1:20" ht="20.149999999999999" customHeight="1" x14ac:dyDescent="0.35">
      <c r="A104" s="62"/>
      <c r="B104" s="12"/>
      <c r="C104" s="25"/>
      <c r="D104" s="10"/>
      <c r="E104" s="44"/>
      <c r="F104" s="63"/>
      <c r="G104" s="60"/>
      <c r="H104" s="27" t="s">
        <v>70</v>
      </c>
      <c r="I104" s="27" t="s">
        <v>71</v>
      </c>
      <c r="J104" s="27" t="s">
        <v>72</v>
      </c>
      <c r="K104" s="27" t="s">
        <v>73</v>
      </c>
      <c r="L104" s="27" t="s">
        <v>74</v>
      </c>
      <c r="M104" s="27" t="s">
        <v>75</v>
      </c>
      <c r="N104" s="27" t="s">
        <v>76</v>
      </c>
      <c r="O104" s="70"/>
      <c r="P104" s="10"/>
      <c r="Q104" s="11"/>
      <c r="R104" s="100"/>
    </row>
    <row r="105" spans="1:20" ht="20.149999999999999" customHeight="1" x14ac:dyDescent="0.35">
      <c r="A105" s="35" t="s">
        <v>59</v>
      </c>
      <c r="B105" s="2" t="s">
        <v>58</v>
      </c>
      <c r="C105" s="47" t="s">
        <v>15</v>
      </c>
      <c r="D105" s="61" t="s">
        <v>60</v>
      </c>
      <c r="E105" s="42">
        <v>28</v>
      </c>
      <c r="F105" s="43">
        <v>0</v>
      </c>
      <c r="G105" s="32">
        <f>(E105*0.8)+F105</f>
        <v>22.400000000000002</v>
      </c>
      <c r="H105" s="36"/>
      <c r="I105" s="36"/>
      <c r="J105" s="36"/>
      <c r="K105" s="36"/>
      <c r="L105" s="36"/>
      <c r="M105" s="36"/>
      <c r="N105" s="36"/>
      <c r="O105" s="92"/>
      <c r="P105" s="65">
        <f>SUM(H105:O105)</f>
        <v>0</v>
      </c>
      <c r="Q105" s="14">
        <f t="shared" si="33"/>
        <v>0</v>
      </c>
      <c r="R105" s="14">
        <f>(E105*0.7+F105)*P105</f>
        <v>0</v>
      </c>
    </row>
    <row r="106" spans="1:20" ht="20.149999999999999" customHeight="1" x14ac:dyDescent="0.35">
      <c r="A106" s="15"/>
      <c r="B106" s="15"/>
      <c r="C106" s="15"/>
      <c r="D106" s="34"/>
      <c r="E106" s="46"/>
      <c r="F106" s="46"/>
      <c r="G106" s="34"/>
      <c r="H106" s="34"/>
      <c r="I106" s="34"/>
      <c r="J106" s="34"/>
      <c r="K106" s="34"/>
      <c r="L106" s="34"/>
      <c r="M106" s="34"/>
      <c r="N106" s="34"/>
      <c r="P106" s="66" t="s">
        <v>11</v>
      </c>
      <c r="Q106" s="59">
        <f>SUM(Q28:Q105)</f>
        <v>0</v>
      </c>
      <c r="R106" s="59">
        <f>SUM(R28:R105)</f>
        <v>0</v>
      </c>
    </row>
    <row r="107" spans="1:20" ht="20.149999999999999" customHeight="1" x14ac:dyDescent="0.35">
      <c r="A107" s="5"/>
      <c r="B107" s="4" t="s">
        <v>17</v>
      </c>
      <c r="C107" s="17"/>
      <c r="D107" s="5"/>
      <c r="G107" s="128"/>
      <c r="H107" s="18"/>
      <c r="I107" s="18"/>
      <c r="J107" s="16"/>
      <c r="K107" s="16"/>
      <c r="L107" s="16"/>
      <c r="M107" s="16"/>
      <c r="N107" s="16"/>
      <c r="O107" s="16"/>
      <c r="P107" s="16"/>
      <c r="Q107" s="16"/>
      <c r="R107" s="16"/>
      <c r="S107" s="19"/>
      <c r="T107" s="5"/>
    </row>
    <row r="108" spans="1:20" ht="17.149999999999999" customHeight="1" x14ac:dyDescent="0.35">
      <c r="A108" s="5"/>
      <c r="B108" s="5"/>
      <c r="C108" s="5"/>
      <c r="D108" s="5"/>
      <c r="G108" s="20"/>
      <c r="H108" s="20"/>
      <c r="I108" s="20"/>
      <c r="J108" s="16"/>
      <c r="K108" s="16"/>
      <c r="L108" s="16"/>
      <c r="M108" s="16"/>
      <c r="N108" s="16"/>
      <c r="O108" s="16"/>
      <c r="P108" s="16"/>
      <c r="Q108" s="16"/>
      <c r="R108" s="16"/>
      <c r="T108" s="5"/>
    </row>
    <row r="109" spans="1:20" ht="15.5" x14ac:dyDescent="0.35">
      <c r="A109" s="21" t="s">
        <v>18</v>
      </c>
      <c r="B109" s="5"/>
      <c r="C109" s="119" t="s">
        <v>19</v>
      </c>
      <c r="D109" s="37"/>
      <c r="E109" s="38"/>
      <c r="F109" s="120"/>
      <c r="G109" s="64"/>
      <c r="H109" s="64"/>
      <c r="I109" s="64"/>
      <c r="J109" s="64"/>
      <c r="K109" s="64"/>
      <c r="L109" s="64"/>
      <c r="N109" s="5"/>
      <c r="O109" s="16"/>
      <c r="P109" s="16"/>
      <c r="Q109" s="16"/>
      <c r="R109" s="16"/>
      <c r="T109" s="5"/>
    </row>
    <row r="110" spans="1:20" ht="15.5" x14ac:dyDescent="0.35">
      <c r="A110" s="5" t="s">
        <v>20</v>
      </c>
      <c r="B110" s="5"/>
      <c r="C110" s="119" t="s">
        <v>193</v>
      </c>
      <c r="D110" s="37"/>
      <c r="E110" s="38"/>
      <c r="F110" s="120"/>
      <c r="G110" s="64"/>
      <c r="H110" s="64"/>
      <c r="I110" s="64"/>
      <c r="J110" s="64"/>
      <c r="K110" s="64"/>
      <c r="L110" s="64"/>
      <c r="N110" s="5"/>
      <c r="O110" s="16"/>
      <c r="P110" s="16"/>
      <c r="Q110" s="16"/>
      <c r="R110" s="16"/>
      <c r="T110" s="5"/>
    </row>
    <row r="111" spans="1:20" ht="15.5" x14ac:dyDescent="0.35">
      <c r="A111" s="5" t="s">
        <v>21</v>
      </c>
      <c r="B111" s="5"/>
      <c r="C111" s="119" t="s">
        <v>185</v>
      </c>
      <c r="D111" s="37"/>
      <c r="E111" s="38"/>
      <c r="F111" s="120"/>
      <c r="G111" s="64"/>
      <c r="H111" s="121" t="s">
        <v>186</v>
      </c>
      <c r="I111" s="122"/>
      <c r="J111" s="64"/>
      <c r="K111" s="64"/>
      <c r="L111" s="64"/>
      <c r="N111" s="5"/>
      <c r="O111" s="16"/>
      <c r="P111" s="16"/>
      <c r="Q111" s="16"/>
      <c r="R111" s="16"/>
      <c r="T111" s="5"/>
    </row>
    <row r="112" spans="1:20" ht="15.5" x14ac:dyDescent="0.35">
      <c r="A112" s="5" t="s">
        <v>22</v>
      </c>
      <c r="B112" s="5"/>
      <c r="C112" s="119" t="s">
        <v>187</v>
      </c>
      <c r="D112" s="37"/>
      <c r="E112" s="38"/>
      <c r="F112" s="120"/>
      <c r="G112" s="64"/>
      <c r="H112" s="121" t="s">
        <v>188</v>
      </c>
      <c r="I112" s="122"/>
      <c r="J112" s="64"/>
      <c r="K112" s="64"/>
      <c r="L112" s="64"/>
      <c r="N112" s="5"/>
      <c r="O112" s="16"/>
      <c r="P112" s="16"/>
      <c r="Q112" s="16"/>
      <c r="R112" s="16"/>
      <c r="T112" s="5"/>
    </row>
    <row r="113" spans="1:20" ht="15.5" x14ac:dyDescent="0.35">
      <c r="A113" s="5"/>
      <c r="B113" s="5"/>
      <c r="C113" s="119" t="s">
        <v>189</v>
      </c>
      <c r="D113" s="37"/>
      <c r="E113" s="38"/>
      <c r="F113" s="120"/>
      <c r="G113" s="64"/>
      <c r="H113" s="121" t="s">
        <v>190</v>
      </c>
      <c r="I113" s="122"/>
      <c r="J113" s="64"/>
      <c r="K113" s="64"/>
      <c r="L113" s="64"/>
      <c r="N113" s="5"/>
      <c r="O113" s="16"/>
      <c r="P113" s="16"/>
      <c r="Q113" s="16"/>
      <c r="R113" s="16"/>
      <c r="T113" s="5"/>
    </row>
    <row r="114" spans="1:20" ht="15.5" x14ac:dyDescent="0.35">
      <c r="C114" s="119" t="s">
        <v>191</v>
      </c>
      <c r="D114" s="37"/>
      <c r="E114" s="38"/>
      <c r="F114" s="120"/>
      <c r="G114" s="64"/>
      <c r="H114" s="121" t="s">
        <v>192</v>
      </c>
      <c r="I114" s="122"/>
      <c r="J114" s="64"/>
      <c r="K114" s="64"/>
      <c r="L114" s="64"/>
      <c r="N114" s="5"/>
    </row>
    <row r="115" spans="1:20" x14ac:dyDescent="0.35">
      <c r="G115" s="8"/>
      <c r="H115" s="8"/>
      <c r="I115" s="8"/>
    </row>
    <row r="116" spans="1:20" x14ac:dyDescent="0.35">
      <c r="G116" s="8"/>
      <c r="H116" s="8"/>
      <c r="I116" s="8"/>
    </row>
    <row r="117" spans="1:20" x14ac:dyDescent="0.35">
      <c r="G117" s="8"/>
      <c r="H117" s="8"/>
      <c r="I117" s="8"/>
    </row>
    <row r="118" spans="1:20" x14ac:dyDescent="0.35">
      <c r="G118" s="8"/>
      <c r="H118" s="8"/>
      <c r="I118" s="8"/>
    </row>
    <row r="119" spans="1:20" x14ac:dyDescent="0.35">
      <c r="G119" s="8"/>
      <c r="H119" s="8"/>
      <c r="I119" s="8"/>
    </row>
    <row r="120" spans="1:20" x14ac:dyDescent="0.35">
      <c r="G120" s="8"/>
      <c r="H120" s="8"/>
      <c r="I120" s="8"/>
    </row>
    <row r="121" spans="1:20" x14ac:dyDescent="0.35">
      <c r="G121" s="8"/>
      <c r="H121" s="8"/>
      <c r="I121" s="8"/>
    </row>
    <row r="122" spans="1:20" x14ac:dyDescent="0.35">
      <c r="G122" s="8"/>
      <c r="H122" s="8"/>
      <c r="I122" s="8"/>
    </row>
    <row r="123" spans="1:20" x14ac:dyDescent="0.35">
      <c r="G123" s="8"/>
      <c r="H123" s="8"/>
      <c r="I123" s="8"/>
    </row>
    <row r="124" spans="1:20" x14ac:dyDescent="0.35">
      <c r="G124" s="8"/>
      <c r="H124" s="8"/>
      <c r="I124" s="8"/>
    </row>
    <row r="125" spans="1:20" x14ac:dyDescent="0.35">
      <c r="G125" s="8"/>
      <c r="H125" s="8"/>
      <c r="I125" s="8"/>
    </row>
    <row r="126" spans="1:20" x14ac:dyDescent="0.35">
      <c r="G126" s="8"/>
      <c r="H126" s="8"/>
      <c r="I126" s="8"/>
    </row>
    <row r="127" spans="1:20" x14ac:dyDescent="0.35">
      <c r="G127" s="8"/>
      <c r="H127" s="8"/>
      <c r="I127" s="8"/>
    </row>
    <row r="128" spans="1:20" x14ac:dyDescent="0.35">
      <c r="G128" s="8"/>
      <c r="H128" s="8"/>
      <c r="I128" s="8"/>
    </row>
    <row r="129" spans="7:9" x14ac:dyDescent="0.35">
      <c r="G129" s="8"/>
      <c r="H129" s="8"/>
      <c r="I129" s="8"/>
    </row>
    <row r="130" spans="7:9" x14ac:dyDescent="0.35">
      <c r="G130" s="8"/>
      <c r="H130" s="8"/>
      <c r="I130" s="8"/>
    </row>
    <row r="131" spans="7:9" x14ac:dyDescent="0.35">
      <c r="G131" s="8"/>
      <c r="H131" s="8"/>
      <c r="I131" s="8"/>
    </row>
    <row r="132" spans="7:9" x14ac:dyDescent="0.35">
      <c r="G132" s="8"/>
      <c r="H132" s="8"/>
      <c r="I132" s="8"/>
    </row>
    <row r="133" spans="7:9" x14ac:dyDescent="0.35">
      <c r="G133" s="8"/>
      <c r="H133" s="8"/>
      <c r="I133" s="8"/>
    </row>
    <row r="134" spans="7:9" x14ac:dyDescent="0.35">
      <c r="G134" s="8"/>
      <c r="H134" s="8"/>
      <c r="I134" s="8"/>
    </row>
    <row r="135" spans="7:9" x14ac:dyDescent="0.35">
      <c r="G135" s="8"/>
      <c r="H135" s="8"/>
      <c r="I135" s="8"/>
    </row>
    <row r="136" spans="7:9" x14ac:dyDescent="0.35">
      <c r="G136" s="8"/>
      <c r="H136" s="8"/>
      <c r="I136" s="8"/>
    </row>
    <row r="137" spans="7:9" x14ac:dyDescent="0.35">
      <c r="G137" s="8"/>
      <c r="H137" s="8"/>
      <c r="I137" s="8"/>
    </row>
  </sheetData>
  <mergeCells count="11">
    <mergeCell ref="B2:Q15"/>
    <mergeCell ref="H25:O25"/>
    <mergeCell ref="O19:Q19"/>
    <mergeCell ref="O21:Q21"/>
    <mergeCell ref="O20:Q20"/>
    <mergeCell ref="A24:XFD24"/>
    <mergeCell ref="C18:H18"/>
    <mergeCell ref="C19:H19"/>
    <mergeCell ref="C20:H20"/>
    <mergeCell ref="C21:H21"/>
    <mergeCell ref="C22:H22"/>
  </mergeCells>
  <phoneticPr fontId="0" type="noConversion"/>
  <conditionalFormatting sqref="H44:N59">
    <cfRule type="cellIs" dxfId="1" priority="1" operator="greaterThan">
      <formula>0</formula>
    </cfRule>
  </conditionalFormatting>
  <conditionalFormatting sqref="H28:O41 H62:M74 H77:O83 H86:M89 H92:H101 H103:O103 H105:N105">
    <cfRule type="cellIs" dxfId="0" priority="2" operator="greaterThan">
      <formula>0</formula>
    </cfRule>
  </conditionalFormatting>
  <pageMargins left="0.7" right="0.7" top="0.75" bottom="0.75" header="0.3" footer="0.3"/>
  <pageSetup paperSize="9" scale="57" fitToHeight="2" orientation="portrait" r:id="rId1"/>
  <headerFooter>
    <oddHeader>&amp;L&amp;16Drucker
M+M Sports&amp;C&amp;16Bestellt am:&amp;R&amp;16Rechnungsnummer:</oddHeader>
  </headerFooter>
  <rowBreaks count="1" manualBreakCount="1">
    <brk id="74" max="16383" man="1"/>
  </rowBreaks>
  <drawing r:id="rId2"/>
  <legacyDrawing r:id="rId3"/>
  <oleObjects>
    <mc:AlternateContent xmlns:mc="http://schemas.openxmlformats.org/markup-compatibility/2006">
      <mc:Choice Requires="x14">
        <oleObject progId="CorelDRAWPE.Graphic.24" shapeId="1030" r:id="rId4">
          <objectPr defaultSize="0" autoPict="0" r:id="rId5">
            <anchor moveWithCells="1">
              <from>
                <xdr:col>0</xdr:col>
                <xdr:colOff>184150</xdr:colOff>
                <xdr:row>17</xdr:row>
                <xdr:rowOff>0</xdr:rowOff>
              </from>
              <to>
                <xdr:col>1</xdr:col>
                <xdr:colOff>1041400</xdr:colOff>
                <xdr:row>21</xdr:row>
                <xdr:rowOff>114300</xdr:rowOff>
              </to>
            </anchor>
          </objectPr>
        </oleObject>
      </mc:Choice>
      <mc:Fallback>
        <oleObject progId="CorelDRAWPE.Graphic.24" shapeId="1030" r:id="rId4"/>
      </mc:Fallback>
    </mc:AlternateContent>
    <mc:AlternateContent xmlns:mc="http://schemas.openxmlformats.org/markup-compatibility/2006">
      <mc:Choice Requires="x14">
        <oleObject progId="CorelDRAW.Graphic.14" shapeId="1033" r:id="rId6">
          <objectPr defaultSize="0" autoPict="0" r:id="rId7">
            <anchor moveWithCells="1">
              <from>
                <xdr:col>14</xdr:col>
                <xdr:colOff>12700</xdr:colOff>
                <xdr:row>17</xdr:row>
                <xdr:rowOff>107950</xdr:rowOff>
              </from>
              <to>
                <xdr:col>16</xdr:col>
                <xdr:colOff>723900</xdr:colOff>
                <xdr:row>21</xdr:row>
                <xdr:rowOff>12700</xdr:rowOff>
              </to>
            </anchor>
          </objectPr>
        </oleObject>
      </mc:Choice>
      <mc:Fallback>
        <oleObject progId="CorelDRAW.Graphic.14" shapeId="1033" r:id="rId6"/>
      </mc:Fallback>
    </mc:AlternateContent>
    <mc:AlternateContent xmlns:mc="http://schemas.openxmlformats.org/markup-compatibility/2006">
      <mc:Choice Requires="x14">
        <oleObject progId="CorelDRAWPE.Graphic.24" shapeId="1034" r:id="rId8">
          <objectPr defaultSize="0" autoPict="0" r:id="rId9">
            <anchor moveWithCells="1">
              <from>
                <xdr:col>8</xdr:col>
                <xdr:colOff>400050</xdr:colOff>
                <xdr:row>17</xdr:row>
                <xdr:rowOff>133350</xdr:rowOff>
              </from>
              <to>
                <xdr:col>13</xdr:col>
                <xdr:colOff>228600</xdr:colOff>
                <xdr:row>20</xdr:row>
                <xdr:rowOff>190500</xdr:rowOff>
              </to>
            </anchor>
          </objectPr>
        </oleObject>
      </mc:Choice>
      <mc:Fallback>
        <oleObject progId="CorelDRAWPE.Graphic.24" shapeId="1034" r:id="rId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Bestellformular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MMServer</dc:creator>
  <cp:lastModifiedBy>Nils Utecht</cp:lastModifiedBy>
  <cp:lastPrinted>2025-11-27T12:29:38Z</cp:lastPrinted>
  <dcterms:created xsi:type="dcterms:W3CDTF">2016-10-21T09:29:22Z</dcterms:created>
  <dcterms:modified xsi:type="dcterms:W3CDTF">2025-12-15T13:01:48Z</dcterms:modified>
</cp:coreProperties>
</file>